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julianmmutzel/Dropbox/Insagram/"/>
    </mc:Choice>
  </mc:AlternateContent>
  <bookViews>
    <workbookView xWindow="2020" yWindow="1720" windowWidth="44420" windowHeight="23660"/>
  </bookViews>
  <sheets>
    <sheet name="Basic Routine" sheetId="44" r:id="rId1"/>
    <sheet name="Calculator" sheetId="28" r:id="rId2"/>
    <sheet name="Workout Card 6 Weeks" sheetId="23" r:id="rId3"/>
    <sheet name="Workout Card Week 2" sheetId="35" state="hidden" r:id="rId4"/>
    <sheet name="Workout Card Week 3" sheetId="29" state="hidden" r:id="rId5"/>
    <sheet name="Cycle 1.2 Strength" sheetId="22" state="hidden" r:id="rId6"/>
    <sheet name="Workout Card Week 4" sheetId="36" state="hidden" r:id="rId7"/>
    <sheet name="Workout Card Week 5" sheetId="30" state="hidden" r:id="rId8"/>
    <sheet name="Cycle 1.3 Power" sheetId="12" state="hidden" r:id="rId9"/>
    <sheet name="Workout Card Week 6" sheetId="37" state="hidden" r:id="rId10"/>
    <sheet name="Conditioning Block Day A B" sheetId="31" state="hidden" r:id="rId11"/>
    <sheet name="Conditioning Block Day C D" sheetId="38" state="hidden" r:id="rId12"/>
    <sheet name="531 Olympic" sheetId="33" state="hidden" r:id="rId13"/>
    <sheet name="Power (Olympic) Day A B" sheetId="32" state="hidden" r:id="rId14"/>
    <sheet name="Cycle 1.4 Conditioning" sheetId="21" state="hidden" r:id="rId15"/>
    <sheet name="Cycle 2.1" sheetId="27" state="hidden" r:id="rId16"/>
    <sheet name="Cycle 2.2" sheetId="26" state="hidden" r:id="rId17"/>
    <sheet name="Cycle 2.3" sheetId="25" state="hidden" r:id="rId18"/>
    <sheet name="Cycle 2.4" sheetId="24" state="hidden" r:id="rId19"/>
    <sheet name="Power (Olympic) Day C D" sheetId="39" state="hidden" r:id="rId20"/>
    <sheet name="Background Data" sheetId="15" state="hidden" r:id="rId21"/>
    <sheet name="Weekly Outline" sheetId="43" r:id="rId22"/>
    <sheet name="Periodization Models" sheetId="34" r:id="rId23"/>
    <sheet name="1RM Testing" sheetId="41" r:id="rId24"/>
    <sheet name="ESD" sheetId="42" state="hidden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ntiextensionstability" localSheetId="23">[1]Torso!#REF!</definedName>
    <definedName name="antiextensionstability" localSheetId="12">[1]Torso!#REF!</definedName>
    <definedName name="antiextensionstability" localSheetId="10">[1]Torso!#REF!</definedName>
    <definedName name="antiextensionstability" localSheetId="11">[1]Torso!#REF!</definedName>
    <definedName name="antiextensionstability" localSheetId="5">[1]Torso!#REF!</definedName>
    <definedName name="antiextensionstability" localSheetId="14">[1]Torso!#REF!</definedName>
    <definedName name="antiextensionstability" localSheetId="15">[1]Torso!#REF!</definedName>
    <definedName name="antiextensionstability" localSheetId="16">[1]Torso!#REF!</definedName>
    <definedName name="antiextensionstability" localSheetId="17">[1]Torso!#REF!</definedName>
    <definedName name="antiextensionstability" localSheetId="18">[1]Torso!#REF!</definedName>
    <definedName name="antiextensionstability" localSheetId="13">[1]Torso!#REF!</definedName>
    <definedName name="antiextensionstability" localSheetId="19">[1]Torso!#REF!</definedName>
    <definedName name="antiextensionstability" localSheetId="2">[1]Torso!#REF!</definedName>
    <definedName name="antiextensionstability" localSheetId="3">[1]Torso!#REF!</definedName>
    <definedName name="antiextensionstability" localSheetId="4">[1]Torso!#REF!</definedName>
    <definedName name="antiextensionstability" localSheetId="6">[1]Torso!#REF!</definedName>
    <definedName name="antiextensionstability" localSheetId="7">[1]Torso!#REF!</definedName>
    <definedName name="antiextensionstability" localSheetId="9">[1]Torso!#REF!</definedName>
    <definedName name="antiextensionstability">[1]Torso!#REF!</definedName>
    <definedName name="antilateralflexionstability" localSheetId="23">[1]Torso!#REF!</definedName>
    <definedName name="antilateralflexionstability" localSheetId="12">[1]Torso!#REF!</definedName>
    <definedName name="antilateralflexionstability" localSheetId="10">[1]Torso!#REF!</definedName>
    <definedName name="antilateralflexionstability" localSheetId="11">[1]Torso!#REF!</definedName>
    <definedName name="antilateralflexionstability" localSheetId="5">[1]Torso!#REF!</definedName>
    <definedName name="antilateralflexionstability" localSheetId="14">[1]Torso!#REF!</definedName>
    <definedName name="antilateralflexionstability" localSheetId="15">[1]Torso!#REF!</definedName>
    <definedName name="antilateralflexionstability" localSheetId="16">[1]Torso!#REF!</definedName>
    <definedName name="antilateralflexionstability" localSheetId="17">[1]Torso!#REF!</definedName>
    <definedName name="antilateralflexionstability" localSheetId="18">[1]Torso!#REF!</definedName>
    <definedName name="antilateralflexionstability" localSheetId="13">[1]Torso!#REF!</definedName>
    <definedName name="antilateralflexionstability" localSheetId="19">[1]Torso!#REF!</definedName>
    <definedName name="antilateralflexionstability" localSheetId="2">[1]Torso!#REF!</definedName>
    <definedName name="antilateralflexionstability" localSheetId="3">[1]Torso!#REF!</definedName>
    <definedName name="antilateralflexionstability" localSheetId="4">[1]Torso!#REF!</definedName>
    <definedName name="antilateralflexionstability" localSheetId="6">[1]Torso!#REF!</definedName>
    <definedName name="antilateralflexionstability" localSheetId="7">[1]Torso!#REF!</definedName>
    <definedName name="antilateralflexionstability" localSheetId="9">[1]Torso!#REF!</definedName>
    <definedName name="antilateralflexionstability">[1]Torso!#REF!</definedName>
    <definedName name="basicstaticstability">[1]Torso!$A$1:$A$29</definedName>
    <definedName name="biceps" localSheetId="23">#REF!</definedName>
    <definedName name="biceps" localSheetId="12">#REF!</definedName>
    <definedName name="biceps" localSheetId="10">#REF!</definedName>
    <definedName name="biceps" localSheetId="11">#REF!</definedName>
    <definedName name="biceps" localSheetId="5">#REF!</definedName>
    <definedName name="biceps" localSheetId="14">#REF!</definedName>
    <definedName name="biceps" localSheetId="15">#REF!</definedName>
    <definedName name="biceps" localSheetId="16">#REF!</definedName>
    <definedName name="biceps" localSheetId="17">#REF!</definedName>
    <definedName name="biceps" localSheetId="18">#REF!</definedName>
    <definedName name="biceps" localSheetId="24">#REF!</definedName>
    <definedName name="biceps" localSheetId="13">#REF!</definedName>
    <definedName name="biceps" localSheetId="19">#REF!</definedName>
    <definedName name="biceps" localSheetId="2">#REF!</definedName>
    <definedName name="biceps" localSheetId="3">#REF!</definedName>
    <definedName name="biceps" localSheetId="4">#REF!</definedName>
    <definedName name="biceps" localSheetId="6">#REF!</definedName>
    <definedName name="biceps" localSheetId="7">#REF!</definedName>
    <definedName name="biceps" localSheetId="9">#REF!</definedName>
    <definedName name="biceps">#REF!</definedName>
    <definedName name="complex" localSheetId="12">[1]Primals!#REF!</definedName>
    <definedName name="complex" localSheetId="10">[1]Primals!#REF!</definedName>
    <definedName name="complex" localSheetId="11">[1]Primals!#REF!</definedName>
    <definedName name="complex" localSheetId="5">[1]Primals!#REF!</definedName>
    <definedName name="complex" localSheetId="14">[1]Primals!#REF!</definedName>
    <definedName name="complex" localSheetId="15">[1]Primals!#REF!</definedName>
    <definedName name="complex" localSheetId="16">[1]Primals!#REF!</definedName>
    <definedName name="complex" localSheetId="17">[1]Primals!#REF!</definedName>
    <definedName name="complex" localSheetId="18">[1]Primals!#REF!</definedName>
    <definedName name="complex" localSheetId="13">[1]Primals!#REF!</definedName>
    <definedName name="complex" localSheetId="19">[1]Primals!#REF!</definedName>
    <definedName name="complex" localSheetId="2">[1]Primals!#REF!</definedName>
    <definedName name="complex" localSheetId="3">[1]Primals!#REF!</definedName>
    <definedName name="complex" localSheetId="4">[1]Primals!#REF!</definedName>
    <definedName name="complex" localSheetId="6">[1]Primals!#REF!</definedName>
    <definedName name="complex" localSheetId="7">[1]Primals!#REF!</definedName>
    <definedName name="complex" localSheetId="9">[1]Primals!#REF!</definedName>
    <definedName name="complex">[1]Primals!#REF!</definedName>
    <definedName name="complexes" localSheetId="23">#REF!</definedName>
    <definedName name="complexes" localSheetId="12">#REF!</definedName>
    <definedName name="complexes" localSheetId="10">#REF!</definedName>
    <definedName name="complexes" localSheetId="11">#REF!</definedName>
    <definedName name="complexes" localSheetId="5">#REF!</definedName>
    <definedName name="complexes" localSheetId="14">#REF!</definedName>
    <definedName name="complexes" localSheetId="15">#REF!</definedName>
    <definedName name="complexes" localSheetId="16">#REF!</definedName>
    <definedName name="complexes" localSheetId="17">#REF!</definedName>
    <definedName name="complexes" localSheetId="18">#REF!</definedName>
    <definedName name="complexes" localSheetId="24">#REF!</definedName>
    <definedName name="complexes" localSheetId="13">#REF!</definedName>
    <definedName name="complexes" localSheetId="19">#REF!</definedName>
    <definedName name="complexes" localSheetId="2">#REF!</definedName>
    <definedName name="complexes" localSheetId="3">#REF!</definedName>
    <definedName name="complexes" localSheetId="4">#REF!</definedName>
    <definedName name="complexes" localSheetId="6">#REF!</definedName>
    <definedName name="complexes" localSheetId="7">#REF!</definedName>
    <definedName name="complexes" localSheetId="9">#REF!</definedName>
    <definedName name="complexes">#REF!</definedName>
    <definedName name="core" localSheetId="23">[1]Torso!#REF!</definedName>
    <definedName name="core" localSheetId="12">[1]Torso!#REF!</definedName>
    <definedName name="core" localSheetId="10">[1]Torso!#REF!</definedName>
    <definedName name="core" localSheetId="11">[1]Torso!#REF!</definedName>
    <definedName name="core" localSheetId="5">[1]Torso!#REF!</definedName>
    <definedName name="core" localSheetId="14">[1]Torso!#REF!</definedName>
    <definedName name="core" localSheetId="15">[1]Torso!#REF!</definedName>
    <definedName name="core" localSheetId="16">[1]Torso!#REF!</definedName>
    <definedName name="core" localSheetId="17">[1]Torso!#REF!</definedName>
    <definedName name="core" localSheetId="18">[1]Torso!#REF!</definedName>
    <definedName name="core" localSheetId="24">[1]Torso!#REF!</definedName>
    <definedName name="core" localSheetId="13">[1]Torso!#REF!</definedName>
    <definedName name="core" localSheetId="19">[1]Torso!#REF!</definedName>
    <definedName name="core" localSheetId="2">[1]Torso!#REF!</definedName>
    <definedName name="core" localSheetId="3">[1]Torso!#REF!</definedName>
    <definedName name="core" localSheetId="4">[1]Torso!#REF!</definedName>
    <definedName name="core" localSheetId="6">[1]Torso!#REF!</definedName>
    <definedName name="core" localSheetId="7">[1]Torso!#REF!</definedName>
    <definedName name="core" localSheetId="9">[1]Torso!#REF!</definedName>
    <definedName name="core">[1]Torso!#REF!</definedName>
    <definedName name="coreflexion" localSheetId="23">#REF!</definedName>
    <definedName name="coreflexion" localSheetId="12">#REF!</definedName>
    <definedName name="coreflexion" localSheetId="10">#REF!</definedName>
    <definedName name="coreflexion" localSheetId="11">#REF!</definedName>
    <definedName name="coreflexion" localSheetId="5">#REF!</definedName>
    <definedName name="coreflexion" localSheetId="14">#REF!</definedName>
    <definedName name="coreflexion" localSheetId="15">#REF!</definedName>
    <definedName name="coreflexion" localSheetId="16">#REF!</definedName>
    <definedName name="coreflexion" localSheetId="17">#REF!</definedName>
    <definedName name="coreflexion" localSheetId="18">#REF!</definedName>
    <definedName name="coreflexion" localSheetId="24">#REF!</definedName>
    <definedName name="coreflexion" localSheetId="13">#REF!</definedName>
    <definedName name="coreflexion" localSheetId="19">#REF!</definedName>
    <definedName name="coreflexion" localSheetId="2">#REF!</definedName>
    <definedName name="coreflexion" localSheetId="3">#REF!</definedName>
    <definedName name="coreflexion" localSheetId="4">#REF!</definedName>
    <definedName name="coreflexion" localSheetId="6">#REF!</definedName>
    <definedName name="coreflexion" localSheetId="7">#REF!</definedName>
    <definedName name="coreflexion" localSheetId="9">#REF!</definedName>
    <definedName name="coreflexion">#REF!</definedName>
    <definedName name="coreisometric" localSheetId="12">#REF!</definedName>
    <definedName name="coreisometric" localSheetId="10">#REF!</definedName>
    <definedName name="coreisometric" localSheetId="11">#REF!</definedName>
    <definedName name="coreisometric" localSheetId="5">#REF!</definedName>
    <definedName name="coreisometric" localSheetId="14">#REF!</definedName>
    <definedName name="coreisometric" localSheetId="15">#REF!</definedName>
    <definedName name="coreisometric" localSheetId="16">#REF!</definedName>
    <definedName name="coreisometric" localSheetId="17">#REF!</definedName>
    <definedName name="coreisometric" localSheetId="18">#REF!</definedName>
    <definedName name="coreisometric" localSheetId="13">#REF!</definedName>
    <definedName name="coreisometric" localSheetId="19">#REF!</definedName>
    <definedName name="coreisometric" localSheetId="2">#REF!</definedName>
    <definedName name="coreisometric" localSheetId="3">#REF!</definedName>
    <definedName name="coreisometric" localSheetId="4">#REF!</definedName>
    <definedName name="coreisometric" localSheetId="6">#REF!</definedName>
    <definedName name="coreisometric" localSheetId="7">#REF!</definedName>
    <definedName name="coreisometric" localSheetId="9">#REF!</definedName>
    <definedName name="coreisometric">#REF!</definedName>
    <definedName name="corerotarystability" localSheetId="23">[1]Torso!#REF!</definedName>
    <definedName name="corerotarystability" localSheetId="12">[1]Torso!#REF!</definedName>
    <definedName name="corerotarystability" localSheetId="10">[1]Torso!#REF!</definedName>
    <definedName name="corerotarystability" localSheetId="11">[1]Torso!#REF!</definedName>
    <definedName name="corerotarystability" localSheetId="5">[1]Torso!#REF!</definedName>
    <definedName name="corerotarystability" localSheetId="14">[1]Torso!#REF!</definedName>
    <definedName name="corerotarystability" localSheetId="15">[1]Torso!#REF!</definedName>
    <definedName name="corerotarystability" localSheetId="16">[1]Torso!#REF!</definedName>
    <definedName name="corerotarystability" localSheetId="17">[1]Torso!#REF!</definedName>
    <definedName name="corerotarystability" localSheetId="18">[1]Torso!#REF!</definedName>
    <definedName name="corerotarystability" localSheetId="24">[1]Torso!#REF!</definedName>
    <definedName name="corerotarystability" localSheetId="13">[1]Torso!#REF!</definedName>
    <definedName name="corerotarystability" localSheetId="19">[1]Torso!#REF!</definedName>
    <definedName name="corerotarystability" localSheetId="2">[1]Torso!#REF!</definedName>
    <definedName name="corerotarystability" localSheetId="3">[1]Torso!#REF!</definedName>
    <definedName name="corerotarystability" localSheetId="4">[1]Torso!#REF!</definedName>
    <definedName name="corerotarystability" localSheetId="6">[1]Torso!#REF!</definedName>
    <definedName name="corerotarystability" localSheetId="7">[1]Torso!#REF!</definedName>
    <definedName name="corerotarystability" localSheetId="9">[1]Torso!#REF!</definedName>
    <definedName name="corerotarystability">[1]Torso!#REF!</definedName>
    <definedName name="corerotation" localSheetId="23">#REF!</definedName>
    <definedName name="corerotation" localSheetId="12">#REF!</definedName>
    <definedName name="corerotation" localSheetId="10">#REF!</definedName>
    <definedName name="corerotation" localSheetId="11">#REF!</definedName>
    <definedName name="corerotation" localSheetId="5">#REF!</definedName>
    <definedName name="corerotation" localSheetId="14">#REF!</definedName>
    <definedName name="corerotation" localSheetId="15">#REF!</definedName>
    <definedName name="corerotation" localSheetId="16">#REF!</definedName>
    <definedName name="corerotation" localSheetId="17">#REF!</definedName>
    <definedName name="corerotation" localSheetId="18">#REF!</definedName>
    <definedName name="corerotation" localSheetId="24">#REF!</definedName>
    <definedName name="corerotation" localSheetId="13">#REF!</definedName>
    <definedName name="corerotation" localSheetId="19">#REF!</definedName>
    <definedName name="corerotation" localSheetId="2">#REF!</definedName>
    <definedName name="corerotation" localSheetId="3">#REF!</definedName>
    <definedName name="corerotation" localSheetId="4">#REF!</definedName>
    <definedName name="corerotation" localSheetId="6">#REF!</definedName>
    <definedName name="corerotation" localSheetId="7">#REF!</definedName>
    <definedName name="corerotation" localSheetId="9">#REF!</definedName>
    <definedName name="corerotation">#REF!</definedName>
    <definedName name="corrective" localSheetId="24">[2]Movements!$A$46:$A$64</definedName>
    <definedName name="corrective">[2]Movements!$A$46:$A$64</definedName>
    <definedName name="correctiveexercises" localSheetId="23">#REF!</definedName>
    <definedName name="correctiveexercises" localSheetId="12">#REF!</definedName>
    <definedName name="correctiveexercises" localSheetId="10">#REF!</definedName>
    <definedName name="correctiveexercises" localSheetId="11">#REF!</definedName>
    <definedName name="correctiveexercises" localSheetId="5">#REF!</definedName>
    <definedName name="correctiveexercises" localSheetId="14">#REF!</definedName>
    <definedName name="correctiveexercises" localSheetId="15">#REF!</definedName>
    <definedName name="correctiveexercises" localSheetId="16">#REF!</definedName>
    <definedName name="correctiveexercises" localSheetId="17">#REF!</definedName>
    <definedName name="correctiveexercises" localSheetId="18">#REF!</definedName>
    <definedName name="correctiveexercises" localSheetId="24">#REF!</definedName>
    <definedName name="correctiveexercises" localSheetId="13">#REF!</definedName>
    <definedName name="correctiveexercises" localSheetId="19">#REF!</definedName>
    <definedName name="correctiveexercises" localSheetId="2">#REF!</definedName>
    <definedName name="correctiveexercises" localSheetId="3">#REF!</definedName>
    <definedName name="correctiveexercises" localSheetId="4">#REF!</definedName>
    <definedName name="correctiveexercises" localSheetId="6">#REF!</definedName>
    <definedName name="correctiveexercises" localSheetId="7">#REF!</definedName>
    <definedName name="correctiveexercises" localSheetId="9">#REF!</definedName>
    <definedName name="correctiveexercises">#REF!</definedName>
    <definedName name="dynamicintegratedstabilization">[1]Torso!$E$1:$E$59</definedName>
    <definedName name="finisher">'[1]Energy System'!$A$1:$A$25</definedName>
    <definedName name="FMSCompMov">[3]!Table346946[Comp Movements]</definedName>
    <definedName name="FMSPain">[3]!Table326744[Pain Questions]</definedName>
    <definedName name="FMSScores">[3]!Table336845[Scores]</definedName>
    <definedName name="functionalexercises" localSheetId="23">#REF!</definedName>
    <definedName name="functionalexercises" localSheetId="12">#REF!</definedName>
    <definedName name="functionalexercises" localSheetId="10">#REF!</definedName>
    <definedName name="functionalexercises" localSheetId="11">#REF!</definedName>
    <definedName name="functionalexercises" localSheetId="5">#REF!</definedName>
    <definedName name="functionalexercises" localSheetId="14">#REF!</definedName>
    <definedName name="functionalexercises" localSheetId="15">#REF!</definedName>
    <definedName name="functionalexercises" localSheetId="16">#REF!</definedName>
    <definedName name="functionalexercises" localSheetId="17">#REF!</definedName>
    <definedName name="functionalexercises" localSheetId="18">#REF!</definedName>
    <definedName name="functionalexercises" localSheetId="24">#REF!</definedName>
    <definedName name="functionalexercises" localSheetId="13">#REF!</definedName>
    <definedName name="functionalexercises" localSheetId="19">#REF!</definedName>
    <definedName name="functionalexercises" localSheetId="2">#REF!</definedName>
    <definedName name="functionalexercises" localSheetId="3">#REF!</definedName>
    <definedName name="functionalexercises" localSheetId="4">#REF!</definedName>
    <definedName name="functionalexercises" localSheetId="6">#REF!</definedName>
    <definedName name="functionalexercises" localSheetId="7">#REF!</definedName>
    <definedName name="functionalexercises" localSheetId="9">#REF!</definedName>
    <definedName name="functionalexercises">#REF!</definedName>
    <definedName name="HipDominant" localSheetId="12">#REF!</definedName>
    <definedName name="HipDominant" localSheetId="10">#REF!</definedName>
    <definedName name="HipDominant" localSheetId="11">#REF!</definedName>
    <definedName name="HipDominant" localSheetId="5">#REF!</definedName>
    <definedName name="HipDominant" localSheetId="14">#REF!</definedName>
    <definedName name="HipDominant" localSheetId="15">#REF!</definedName>
    <definedName name="HipDominant" localSheetId="16">#REF!</definedName>
    <definedName name="HipDominant" localSheetId="17">#REF!</definedName>
    <definedName name="HipDominant" localSheetId="18">#REF!</definedName>
    <definedName name="HipDominant" localSheetId="13">#REF!</definedName>
    <definedName name="HipDominant" localSheetId="19">#REF!</definedName>
    <definedName name="HipDominant" localSheetId="2">#REF!</definedName>
    <definedName name="HipDominant" localSheetId="3">#REF!</definedName>
    <definedName name="HipDominant" localSheetId="4">#REF!</definedName>
    <definedName name="HipDominant" localSheetId="6">#REF!</definedName>
    <definedName name="HipDominant" localSheetId="7">#REF!</definedName>
    <definedName name="HipDominant" localSheetId="9">#REF!</definedName>
    <definedName name="HipDominant">#REF!</definedName>
    <definedName name="hipdominantbilateral" localSheetId="12">#REF!</definedName>
    <definedName name="hipdominantbilateral" localSheetId="10">#REF!</definedName>
    <definedName name="hipdominantbilateral" localSheetId="11">#REF!</definedName>
    <definedName name="hipdominantbilateral" localSheetId="5">#REF!</definedName>
    <definedName name="hipdominantbilateral" localSheetId="14">#REF!</definedName>
    <definedName name="hipdominantbilateral" localSheetId="15">#REF!</definedName>
    <definedName name="hipdominantbilateral" localSheetId="16">#REF!</definedName>
    <definedName name="hipdominantbilateral" localSheetId="17">#REF!</definedName>
    <definedName name="hipdominantbilateral" localSheetId="18">#REF!</definedName>
    <definedName name="hipdominantbilateral" localSheetId="13">#REF!</definedName>
    <definedName name="hipdominantbilateral" localSheetId="19">#REF!</definedName>
    <definedName name="hipdominantbilateral" localSheetId="2">#REF!</definedName>
    <definedName name="hipdominantbilateral" localSheetId="3">#REF!</definedName>
    <definedName name="hipdominantbilateral" localSheetId="4">#REF!</definedName>
    <definedName name="hipdominantbilateral" localSheetId="6">#REF!</definedName>
    <definedName name="hipdominantbilateral" localSheetId="7">#REF!</definedName>
    <definedName name="hipdominantbilateral" localSheetId="9">#REF!</definedName>
    <definedName name="hipdominantbilateral">#REF!</definedName>
    <definedName name="hipdominantunilateral" localSheetId="12">#REF!</definedName>
    <definedName name="hipdominantunilateral" localSheetId="10">#REF!</definedName>
    <definedName name="hipdominantunilateral" localSheetId="11">#REF!</definedName>
    <definedName name="hipdominantunilateral" localSheetId="5">#REF!</definedName>
    <definedName name="hipdominantunilateral" localSheetId="14">#REF!</definedName>
    <definedName name="hipdominantunilateral" localSheetId="15">#REF!</definedName>
    <definedName name="hipdominantunilateral" localSheetId="16">#REF!</definedName>
    <definedName name="hipdominantunilateral" localSheetId="17">#REF!</definedName>
    <definedName name="hipdominantunilateral" localSheetId="18">#REF!</definedName>
    <definedName name="hipdominantunilateral" localSheetId="13">#REF!</definedName>
    <definedName name="hipdominantunilateral" localSheetId="19">#REF!</definedName>
    <definedName name="hipdominantunilateral" localSheetId="2">#REF!</definedName>
    <definedName name="hipdominantunilateral" localSheetId="3">#REF!</definedName>
    <definedName name="hipdominantunilateral" localSheetId="4">#REF!</definedName>
    <definedName name="hipdominantunilateral" localSheetId="6">#REF!</definedName>
    <definedName name="hipdominantunilateral" localSheetId="7">#REF!</definedName>
    <definedName name="hipdominantunilateral" localSheetId="9">#REF!</definedName>
    <definedName name="hipdominantunilateral">#REF!</definedName>
    <definedName name="hipflexionneutralspine" localSheetId="23">[1]Torso!#REF!</definedName>
    <definedName name="hipflexionneutralspine" localSheetId="12">[1]Torso!#REF!</definedName>
    <definedName name="hipflexionneutralspine" localSheetId="10">[1]Torso!#REF!</definedName>
    <definedName name="hipflexionneutralspine" localSheetId="11">[1]Torso!#REF!</definedName>
    <definedName name="hipflexionneutralspine" localSheetId="5">[1]Torso!#REF!</definedName>
    <definedName name="hipflexionneutralspine" localSheetId="14">[1]Torso!#REF!</definedName>
    <definedName name="hipflexionneutralspine" localSheetId="15">[1]Torso!#REF!</definedName>
    <definedName name="hipflexionneutralspine" localSheetId="16">[1]Torso!#REF!</definedName>
    <definedName name="hipflexionneutralspine" localSheetId="17">[1]Torso!#REF!</definedName>
    <definedName name="hipflexionneutralspine" localSheetId="18">[1]Torso!#REF!</definedName>
    <definedName name="hipflexionneutralspine" localSheetId="24">[1]Torso!#REF!</definedName>
    <definedName name="hipflexionneutralspine" localSheetId="13">[1]Torso!#REF!</definedName>
    <definedName name="hipflexionneutralspine" localSheetId="19">[1]Torso!#REF!</definedName>
    <definedName name="hipflexionneutralspine" localSheetId="2">[1]Torso!#REF!</definedName>
    <definedName name="hipflexionneutralspine" localSheetId="3">[1]Torso!#REF!</definedName>
    <definedName name="hipflexionneutralspine" localSheetId="4">[1]Torso!#REF!</definedName>
    <definedName name="hipflexionneutralspine" localSheetId="6">[1]Torso!#REF!</definedName>
    <definedName name="hipflexionneutralspine" localSheetId="7">[1]Torso!#REF!</definedName>
    <definedName name="hipflexionneutralspine" localSheetId="9">[1]Torso!#REF!</definedName>
    <definedName name="hipflexionneutralspine">[1]Torso!#REF!</definedName>
    <definedName name="HorizontalPull" localSheetId="23">#REF!</definedName>
    <definedName name="HorizontalPull" localSheetId="12">#REF!</definedName>
    <definedName name="HorizontalPull" localSheetId="10">#REF!</definedName>
    <definedName name="HorizontalPull" localSheetId="11">#REF!</definedName>
    <definedName name="HorizontalPull" localSheetId="5">#REF!</definedName>
    <definedName name="HorizontalPull" localSheetId="14">#REF!</definedName>
    <definedName name="HorizontalPull" localSheetId="15">#REF!</definedName>
    <definedName name="HorizontalPull" localSheetId="16">#REF!</definedName>
    <definedName name="HorizontalPull" localSheetId="17">#REF!</definedName>
    <definedName name="HorizontalPull" localSheetId="18">#REF!</definedName>
    <definedName name="HorizontalPull" localSheetId="24">#REF!</definedName>
    <definedName name="HorizontalPull" localSheetId="13">#REF!</definedName>
    <definedName name="HorizontalPull" localSheetId="19">#REF!</definedName>
    <definedName name="HorizontalPull" localSheetId="2">#REF!</definedName>
    <definedName name="HorizontalPull" localSheetId="3">#REF!</definedName>
    <definedName name="HorizontalPull" localSheetId="4">#REF!</definedName>
    <definedName name="HorizontalPull" localSheetId="6">#REF!</definedName>
    <definedName name="HorizontalPull" localSheetId="7">#REF!</definedName>
    <definedName name="HorizontalPull" localSheetId="9">#REF!</definedName>
    <definedName name="HorizontalPull">#REF!</definedName>
    <definedName name="horizontalpullbilateral" localSheetId="12">#REF!</definedName>
    <definedName name="horizontalpullbilateral" localSheetId="10">#REF!</definedName>
    <definedName name="horizontalpullbilateral" localSheetId="11">#REF!</definedName>
    <definedName name="horizontalpullbilateral" localSheetId="5">#REF!</definedName>
    <definedName name="horizontalpullbilateral" localSheetId="14">#REF!</definedName>
    <definedName name="horizontalpullbilateral" localSheetId="15">#REF!</definedName>
    <definedName name="horizontalpullbilateral" localSheetId="16">#REF!</definedName>
    <definedName name="horizontalpullbilateral" localSheetId="17">#REF!</definedName>
    <definedName name="horizontalpullbilateral" localSheetId="18">#REF!</definedName>
    <definedName name="horizontalpullbilateral" localSheetId="13">#REF!</definedName>
    <definedName name="horizontalpullbilateral" localSheetId="19">#REF!</definedName>
    <definedName name="horizontalpullbilateral" localSheetId="2">#REF!</definedName>
    <definedName name="horizontalpullbilateral" localSheetId="3">#REF!</definedName>
    <definedName name="horizontalpullbilateral" localSheetId="4">#REF!</definedName>
    <definedName name="horizontalpullbilateral" localSheetId="6">#REF!</definedName>
    <definedName name="horizontalpullbilateral" localSheetId="7">#REF!</definedName>
    <definedName name="horizontalpullbilateral" localSheetId="9">#REF!</definedName>
    <definedName name="horizontalpullbilateral">#REF!</definedName>
    <definedName name="horizontalpullunilateral" localSheetId="12">#REF!</definedName>
    <definedName name="horizontalpullunilateral" localSheetId="10">#REF!</definedName>
    <definedName name="horizontalpullunilateral" localSheetId="11">#REF!</definedName>
    <definedName name="horizontalpullunilateral" localSheetId="5">#REF!</definedName>
    <definedName name="horizontalpullunilateral" localSheetId="14">#REF!</definedName>
    <definedName name="horizontalpullunilateral" localSheetId="15">#REF!</definedName>
    <definedName name="horizontalpullunilateral" localSheetId="16">#REF!</definedName>
    <definedName name="horizontalpullunilateral" localSheetId="17">#REF!</definedName>
    <definedName name="horizontalpullunilateral" localSheetId="18">#REF!</definedName>
    <definedName name="horizontalpullunilateral" localSheetId="13">#REF!</definedName>
    <definedName name="horizontalpullunilateral" localSheetId="19">#REF!</definedName>
    <definedName name="horizontalpullunilateral" localSheetId="2">#REF!</definedName>
    <definedName name="horizontalpullunilateral" localSheetId="3">#REF!</definedName>
    <definedName name="horizontalpullunilateral" localSheetId="4">#REF!</definedName>
    <definedName name="horizontalpullunilateral" localSheetId="6">#REF!</definedName>
    <definedName name="horizontalpullunilateral" localSheetId="7">#REF!</definedName>
    <definedName name="horizontalpullunilateral" localSheetId="9">#REF!</definedName>
    <definedName name="horizontalpullunilateral">#REF!</definedName>
    <definedName name="horizontalpushbilateral" localSheetId="12">#REF!</definedName>
    <definedName name="horizontalpushbilateral" localSheetId="10">#REF!</definedName>
    <definedName name="horizontalpushbilateral" localSheetId="11">#REF!</definedName>
    <definedName name="horizontalpushbilateral" localSheetId="5">#REF!</definedName>
    <definedName name="horizontalpushbilateral" localSheetId="14">#REF!</definedName>
    <definedName name="horizontalpushbilateral" localSheetId="15">#REF!</definedName>
    <definedName name="horizontalpushbilateral" localSheetId="16">#REF!</definedName>
    <definedName name="horizontalpushbilateral" localSheetId="17">#REF!</definedName>
    <definedName name="horizontalpushbilateral" localSheetId="18">#REF!</definedName>
    <definedName name="horizontalpushbilateral" localSheetId="13">#REF!</definedName>
    <definedName name="horizontalpushbilateral" localSheetId="19">#REF!</definedName>
    <definedName name="horizontalpushbilateral" localSheetId="2">#REF!</definedName>
    <definedName name="horizontalpushbilateral" localSheetId="3">#REF!</definedName>
    <definedName name="horizontalpushbilateral" localSheetId="4">#REF!</definedName>
    <definedName name="horizontalpushbilateral" localSheetId="6">#REF!</definedName>
    <definedName name="horizontalpushbilateral" localSheetId="7">#REF!</definedName>
    <definedName name="horizontalpushbilateral" localSheetId="9">#REF!</definedName>
    <definedName name="horizontalpushbilateral">#REF!</definedName>
    <definedName name="horizontalpushunilateral" localSheetId="12">#REF!</definedName>
    <definedName name="horizontalpushunilateral" localSheetId="10">#REF!</definedName>
    <definedName name="horizontalpushunilateral" localSheetId="11">#REF!</definedName>
    <definedName name="horizontalpushunilateral" localSheetId="5">#REF!</definedName>
    <definedName name="horizontalpushunilateral" localSheetId="14">#REF!</definedName>
    <definedName name="horizontalpushunilateral" localSheetId="15">#REF!</definedName>
    <definedName name="horizontalpushunilateral" localSheetId="16">#REF!</definedName>
    <definedName name="horizontalpushunilateral" localSheetId="17">#REF!</definedName>
    <definedName name="horizontalpushunilateral" localSheetId="18">#REF!</definedName>
    <definedName name="horizontalpushunilateral" localSheetId="13">#REF!</definedName>
    <definedName name="horizontalpushunilateral" localSheetId="19">#REF!</definedName>
    <definedName name="horizontalpushunilateral" localSheetId="2">#REF!</definedName>
    <definedName name="horizontalpushunilateral" localSheetId="3">#REF!</definedName>
    <definedName name="horizontalpushunilateral" localSheetId="4">#REF!</definedName>
    <definedName name="horizontalpushunilateral" localSheetId="6">#REF!</definedName>
    <definedName name="horizontalpushunilateral" localSheetId="7">#REF!</definedName>
    <definedName name="horizontalpushunilateral" localSheetId="9">#REF!</definedName>
    <definedName name="horizontalpushunilateral">#REF!</definedName>
    <definedName name="kneedominantbilateral" localSheetId="12">#REF!</definedName>
    <definedName name="kneedominantbilateral" localSheetId="10">#REF!</definedName>
    <definedName name="kneedominantbilateral" localSheetId="11">#REF!</definedName>
    <definedName name="kneedominantbilateral" localSheetId="5">#REF!</definedName>
    <definedName name="kneedominantbilateral" localSheetId="14">#REF!</definedName>
    <definedName name="kneedominantbilateral" localSheetId="15">#REF!</definedName>
    <definedName name="kneedominantbilateral" localSheetId="16">#REF!</definedName>
    <definedName name="kneedominantbilateral" localSheetId="17">#REF!</definedName>
    <definedName name="kneedominantbilateral" localSheetId="18">#REF!</definedName>
    <definedName name="kneedominantbilateral" localSheetId="13">#REF!</definedName>
    <definedName name="kneedominantbilateral" localSheetId="19">#REF!</definedName>
    <definedName name="kneedominantbilateral" localSheetId="2">#REF!</definedName>
    <definedName name="kneedominantbilateral" localSheetId="3">#REF!</definedName>
    <definedName name="kneedominantbilateral" localSheetId="4">#REF!</definedName>
    <definedName name="kneedominantbilateral" localSheetId="6">#REF!</definedName>
    <definedName name="kneedominantbilateral" localSheetId="7">#REF!</definedName>
    <definedName name="kneedominantbilateral" localSheetId="9">#REF!</definedName>
    <definedName name="kneedominantbilateral">#REF!</definedName>
    <definedName name="kneedominantunilateral" localSheetId="12">#REF!</definedName>
    <definedName name="kneedominantunilateral" localSheetId="10">#REF!</definedName>
    <definedName name="kneedominantunilateral" localSheetId="11">#REF!</definedName>
    <definedName name="kneedominantunilateral" localSheetId="5">#REF!</definedName>
    <definedName name="kneedominantunilateral" localSheetId="14">#REF!</definedName>
    <definedName name="kneedominantunilateral" localSheetId="15">#REF!</definedName>
    <definedName name="kneedominantunilateral" localSheetId="16">#REF!</definedName>
    <definedName name="kneedominantunilateral" localSheetId="17">#REF!</definedName>
    <definedName name="kneedominantunilateral" localSheetId="18">#REF!</definedName>
    <definedName name="kneedominantunilateral" localSheetId="13">#REF!</definedName>
    <definedName name="kneedominantunilateral" localSheetId="19">#REF!</definedName>
    <definedName name="kneedominantunilateral" localSheetId="2">#REF!</definedName>
    <definedName name="kneedominantunilateral" localSheetId="3">#REF!</definedName>
    <definedName name="kneedominantunilateral" localSheetId="4">#REF!</definedName>
    <definedName name="kneedominantunilateral" localSheetId="6">#REF!</definedName>
    <definedName name="kneedominantunilateral" localSheetId="7">#REF!</definedName>
    <definedName name="kneedominantunilateral" localSheetId="9">#REF!</definedName>
    <definedName name="kneedominantunilateral">#REF!</definedName>
    <definedName name="lateraltrunkflexion" localSheetId="23">[1]Torso!#REF!</definedName>
    <definedName name="lateraltrunkflexion" localSheetId="12">[1]Torso!#REF!</definedName>
    <definedName name="lateraltrunkflexion" localSheetId="10">[1]Torso!#REF!</definedName>
    <definedName name="lateraltrunkflexion" localSheetId="11">[1]Torso!#REF!</definedName>
    <definedName name="lateraltrunkflexion" localSheetId="5">[1]Torso!#REF!</definedName>
    <definedName name="lateraltrunkflexion" localSheetId="14">[1]Torso!#REF!</definedName>
    <definedName name="lateraltrunkflexion" localSheetId="15">[1]Torso!#REF!</definedName>
    <definedName name="lateraltrunkflexion" localSheetId="16">[1]Torso!#REF!</definedName>
    <definedName name="lateraltrunkflexion" localSheetId="17">[1]Torso!#REF!</definedName>
    <definedName name="lateraltrunkflexion" localSheetId="18">[1]Torso!#REF!</definedName>
    <definedName name="lateraltrunkflexion" localSheetId="24">[1]Torso!#REF!</definedName>
    <definedName name="lateraltrunkflexion" localSheetId="13">[1]Torso!#REF!</definedName>
    <definedName name="lateraltrunkflexion" localSheetId="19">[1]Torso!#REF!</definedName>
    <definedName name="lateraltrunkflexion" localSheetId="2">[1]Torso!#REF!</definedName>
    <definedName name="lateraltrunkflexion" localSheetId="3">[1]Torso!#REF!</definedName>
    <definedName name="lateraltrunkflexion" localSheetId="4">[1]Torso!#REF!</definedName>
    <definedName name="lateraltrunkflexion" localSheetId="6">[1]Torso!#REF!</definedName>
    <definedName name="lateraltrunkflexion" localSheetId="7">[1]Torso!#REF!</definedName>
    <definedName name="lateraltrunkflexion" localSheetId="9">[1]Torso!#REF!</definedName>
    <definedName name="lateraltrunkflexion">[1]Torso!#REF!</definedName>
    <definedName name="mobilitymovementprepactivation" localSheetId="23">#REF!</definedName>
    <definedName name="mobilitymovementprepactivation" localSheetId="12">#REF!</definedName>
    <definedName name="mobilitymovementprepactivation" localSheetId="10">#REF!</definedName>
    <definedName name="mobilitymovementprepactivation" localSheetId="11">#REF!</definedName>
    <definedName name="mobilitymovementprepactivation" localSheetId="5">#REF!</definedName>
    <definedName name="mobilitymovementprepactivation" localSheetId="14">#REF!</definedName>
    <definedName name="mobilitymovementprepactivation" localSheetId="15">#REF!</definedName>
    <definedName name="mobilitymovementprepactivation" localSheetId="16">#REF!</definedName>
    <definedName name="mobilitymovementprepactivation" localSheetId="17">#REF!</definedName>
    <definedName name="mobilitymovementprepactivation" localSheetId="18">#REF!</definedName>
    <definedName name="mobilitymovementprepactivation" localSheetId="24">#REF!</definedName>
    <definedName name="mobilitymovementprepactivation" localSheetId="13">#REF!</definedName>
    <definedName name="mobilitymovementprepactivation" localSheetId="19">#REF!</definedName>
    <definedName name="mobilitymovementprepactivation" localSheetId="2">#REF!</definedName>
    <definedName name="mobilitymovementprepactivation" localSheetId="3">#REF!</definedName>
    <definedName name="mobilitymovementprepactivation" localSheetId="4">#REF!</definedName>
    <definedName name="mobilitymovementprepactivation" localSheetId="6">#REF!</definedName>
    <definedName name="mobilitymovementprepactivation" localSheetId="7">#REF!</definedName>
    <definedName name="mobilitymovementprepactivation" localSheetId="9">#REF!</definedName>
    <definedName name="mobilitymovementprepactivation">#REF!</definedName>
    <definedName name="mobilitystability">'[1]Mobility - Dynamic WU'!$A$1:$A$123</definedName>
    <definedName name="movementprep" localSheetId="23">#REF!</definedName>
    <definedName name="movementprep" localSheetId="12">#REF!</definedName>
    <definedName name="movementprep" localSheetId="10">#REF!</definedName>
    <definedName name="movementprep" localSheetId="11">#REF!</definedName>
    <definedName name="movementprep" localSheetId="5">#REF!</definedName>
    <definedName name="movementprep" localSheetId="14">#REF!</definedName>
    <definedName name="movementprep" localSheetId="15">#REF!</definedName>
    <definedName name="movementprep" localSheetId="16">#REF!</definedName>
    <definedName name="movementprep" localSheetId="17">#REF!</definedName>
    <definedName name="movementprep" localSheetId="18">#REF!</definedName>
    <definedName name="movementprep" localSheetId="24">#REF!</definedName>
    <definedName name="movementprep" localSheetId="13">#REF!</definedName>
    <definedName name="movementprep" localSheetId="19">#REF!</definedName>
    <definedName name="movementprep" localSheetId="2">#REF!</definedName>
    <definedName name="movementprep" localSheetId="3">#REF!</definedName>
    <definedName name="movementprep" localSheetId="4">#REF!</definedName>
    <definedName name="movementprep" localSheetId="6">#REF!</definedName>
    <definedName name="movementprep" localSheetId="7">#REF!</definedName>
    <definedName name="movementprep" localSheetId="9">#REF!</definedName>
    <definedName name="movementprep">#REF!</definedName>
    <definedName name="power">[1]Primals!$X$1:$X$66</definedName>
    <definedName name="_xlnm.Print_Area" localSheetId="10">'Conditioning Block Day A B'!$B$1:$V$35</definedName>
    <definedName name="_xlnm.Print_Area" localSheetId="11">'Conditioning Block Day C D'!$B$1:$V$35</definedName>
    <definedName name="_xlnm.Print_Area" localSheetId="13">'Power (Olympic) Day A B'!$B$1:$V$35</definedName>
    <definedName name="_xlnm.Print_Area" localSheetId="19">'Power (Olympic) Day C D'!$B$1:$V$35</definedName>
    <definedName name="_xlnm.Print_Area" localSheetId="3">'Workout Card Week 2'!$B$1:$V$35</definedName>
    <definedName name="_xlnm.Print_Area" localSheetId="4">'Workout Card Week 3'!$B$1:$V$35</definedName>
    <definedName name="_xlnm.Print_Area" localSheetId="6">'Workout Card Week 4'!$B$1:$V$35</definedName>
    <definedName name="_xlnm.Print_Area" localSheetId="7">'Workout Card Week 5'!$B$1:$V$36</definedName>
    <definedName name="_xlnm.Print_Area" localSheetId="9">'Workout Card Week 6'!$B$1:$V$36</definedName>
    <definedName name="pull">[1]Primals!$P$1:$P$43</definedName>
    <definedName name="push">[1]Primals!$M$1:$M$43</definedName>
    <definedName name="rotarystability" localSheetId="23">[1]Torso!#REF!</definedName>
    <definedName name="rotarystability" localSheetId="12">[1]Torso!#REF!</definedName>
    <definedName name="rotarystability" localSheetId="10">[1]Torso!#REF!</definedName>
    <definedName name="rotarystability" localSheetId="11">[1]Torso!#REF!</definedName>
    <definedName name="rotarystability" localSheetId="5">[1]Torso!#REF!</definedName>
    <definedName name="rotarystability" localSheetId="14">[1]Torso!#REF!</definedName>
    <definedName name="rotarystability" localSheetId="15">[1]Torso!#REF!</definedName>
    <definedName name="rotarystability" localSheetId="16">[1]Torso!#REF!</definedName>
    <definedName name="rotarystability" localSheetId="17">[1]Torso!#REF!</definedName>
    <definedName name="rotarystability" localSheetId="18">[1]Torso!#REF!</definedName>
    <definedName name="rotarystability" localSheetId="24">[1]Torso!#REF!</definedName>
    <definedName name="rotarystability" localSheetId="13">[1]Torso!#REF!</definedName>
    <definedName name="rotarystability" localSheetId="19">[1]Torso!#REF!</definedName>
    <definedName name="rotarystability" localSheetId="2">[1]Torso!#REF!</definedName>
    <definedName name="rotarystability" localSheetId="3">[1]Torso!#REF!</definedName>
    <definedName name="rotarystability" localSheetId="4">[1]Torso!#REF!</definedName>
    <definedName name="rotarystability" localSheetId="6">[1]Torso!#REF!</definedName>
    <definedName name="rotarystability" localSheetId="7">[1]Torso!#REF!</definedName>
    <definedName name="rotarystability" localSheetId="9">[1]Torso!#REF!</definedName>
    <definedName name="rotarystability">[1]Torso!#REF!</definedName>
    <definedName name="singlelegstance">[1]Primals!$J$1:$J$22</definedName>
    <definedName name="SMPain">[4]FMS!$D$27</definedName>
    <definedName name="squat">[1]Primals!$A$1:$A$14</definedName>
    <definedName name="stabilization" localSheetId="23">[1]Torso!#REF!</definedName>
    <definedName name="stabilization" localSheetId="12">[1]Torso!#REF!</definedName>
    <definedName name="stabilization" localSheetId="10">[1]Torso!#REF!</definedName>
    <definedName name="stabilization" localSheetId="11">[1]Torso!#REF!</definedName>
    <definedName name="stabilization" localSheetId="5">[1]Torso!#REF!</definedName>
    <definedName name="stabilization" localSheetId="14">[1]Torso!#REF!</definedName>
    <definedName name="stabilization" localSheetId="15">[1]Torso!#REF!</definedName>
    <definedName name="stabilization" localSheetId="16">[1]Torso!#REF!</definedName>
    <definedName name="stabilization" localSheetId="17">[1]Torso!#REF!</definedName>
    <definedName name="stabilization" localSheetId="18">[1]Torso!#REF!</definedName>
    <definedName name="stabilization" localSheetId="24">[1]Torso!#REF!</definedName>
    <definedName name="stabilization" localSheetId="13">[1]Torso!#REF!</definedName>
    <definedName name="stabilization" localSheetId="19">[1]Torso!#REF!</definedName>
    <definedName name="stabilization" localSheetId="2">[1]Torso!#REF!</definedName>
    <definedName name="stabilization" localSheetId="3">[1]Torso!#REF!</definedName>
    <definedName name="stabilization" localSheetId="4">[1]Torso!#REF!</definedName>
    <definedName name="stabilization" localSheetId="6">[1]Torso!#REF!</definedName>
    <definedName name="stabilization" localSheetId="7">[1]Torso!#REF!</definedName>
    <definedName name="stabilization" localSheetId="9">[1]Torso!#REF!</definedName>
    <definedName name="stabilization">[1]Torso!#REF!</definedName>
    <definedName name="stablization" localSheetId="23">[1]Torso!#REF!</definedName>
    <definedName name="stablization" localSheetId="12">[1]Torso!#REF!</definedName>
    <definedName name="stablization" localSheetId="10">[1]Torso!#REF!</definedName>
    <definedName name="stablization" localSheetId="11">[1]Torso!#REF!</definedName>
    <definedName name="stablization" localSheetId="5">[1]Torso!#REF!</definedName>
    <definedName name="stablization" localSheetId="14">[1]Torso!#REF!</definedName>
    <definedName name="stablization" localSheetId="15">[1]Torso!#REF!</definedName>
    <definedName name="stablization" localSheetId="16">[1]Torso!#REF!</definedName>
    <definedName name="stablization" localSheetId="17">[1]Torso!#REF!</definedName>
    <definedName name="stablization" localSheetId="18">[1]Torso!#REF!</definedName>
    <definedName name="stablization" localSheetId="13">[1]Torso!#REF!</definedName>
    <definedName name="stablization" localSheetId="19">[1]Torso!#REF!</definedName>
    <definedName name="stablization" localSheetId="2">[1]Torso!#REF!</definedName>
    <definedName name="stablization" localSheetId="3">[1]Torso!#REF!</definedName>
    <definedName name="stablization" localSheetId="4">[1]Torso!#REF!</definedName>
    <definedName name="stablization" localSheetId="6">[1]Torso!#REF!</definedName>
    <definedName name="stablization" localSheetId="7">[1]Torso!#REF!</definedName>
    <definedName name="stablization" localSheetId="9">[1]Torso!#REF!</definedName>
    <definedName name="stablization">[1]Torso!#REF!</definedName>
    <definedName name="stretches" localSheetId="23">#REF!</definedName>
    <definedName name="stretches" localSheetId="12">#REF!</definedName>
    <definedName name="stretches" localSheetId="10">#REF!</definedName>
    <definedName name="stretches" localSheetId="11">#REF!</definedName>
    <definedName name="stretches" localSheetId="5">#REF!</definedName>
    <definedName name="stretches" localSheetId="14">#REF!</definedName>
    <definedName name="stretches" localSheetId="15">#REF!</definedName>
    <definedName name="stretches" localSheetId="16">#REF!</definedName>
    <definedName name="stretches" localSheetId="17">#REF!</definedName>
    <definedName name="stretches" localSheetId="18">#REF!</definedName>
    <definedName name="stretches" localSheetId="24">#REF!</definedName>
    <definedName name="stretches" localSheetId="13">#REF!</definedName>
    <definedName name="stretches" localSheetId="19">#REF!</definedName>
    <definedName name="stretches" localSheetId="2">#REF!</definedName>
    <definedName name="stretches" localSheetId="3">#REF!</definedName>
    <definedName name="stretches" localSheetId="4">#REF!</definedName>
    <definedName name="stretches" localSheetId="6">#REF!</definedName>
    <definedName name="stretches" localSheetId="7">#REF!</definedName>
    <definedName name="stretches" localSheetId="9">#REF!</definedName>
    <definedName name="stretches">#REF!</definedName>
    <definedName name="triceps" localSheetId="12">#REF!</definedName>
    <definedName name="triceps" localSheetId="10">#REF!</definedName>
    <definedName name="triceps" localSheetId="11">#REF!</definedName>
    <definedName name="triceps" localSheetId="5">#REF!</definedName>
    <definedName name="triceps" localSheetId="14">#REF!</definedName>
    <definedName name="triceps" localSheetId="15">#REF!</definedName>
    <definedName name="triceps" localSheetId="16">#REF!</definedName>
    <definedName name="triceps" localSheetId="17">#REF!</definedName>
    <definedName name="triceps" localSheetId="18">#REF!</definedName>
    <definedName name="triceps" localSheetId="13">#REF!</definedName>
    <definedName name="triceps" localSheetId="19">#REF!</definedName>
    <definedName name="triceps" localSheetId="2">#REF!</definedName>
    <definedName name="triceps" localSheetId="3">#REF!</definedName>
    <definedName name="triceps" localSheetId="4">#REF!</definedName>
    <definedName name="triceps" localSheetId="6">#REF!</definedName>
    <definedName name="triceps" localSheetId="7">#REF!</definedName>
    <definedName name="triceps" localSheetId="9">#REF!</definedName>
    <definedName name="triceps">#REF!</definedName>
    <definedName name="trunkextension" localSheetId="23">[1]Torso!#REF!</definedName>
    <definedName name="trunkextension" localSheetId="12">[1]Torso!#REF!</definedName>
    <definedName name="trunkextension" localSheetId="10">[1]Torso!#REF!</definedName>
    <definedName name="trunkextension" localSheetId="11">[1]Torso!#REF!</definedName>
    <definedName name="trunkextension" localSheetId="5">[1]Torso!#REF!</definedName>
    <definedName name="trunkextension" localSheetId="14">[1]Torso!#REF!</definedName>
    <definedName name="trunkextension" localSheetId="15">[1]Torso!#REF!</definedName>
    <definedName name="trunkextension" localSheetId="16">[1]Torso!#REF!</definedName>
    <definedName name="trunkextension" localSheetId="17">[1]Torso!#REF!</definedName>
    <definedName name="trunkextension" localSheetId="18">[1]Torso!#REF!</definedName>
    <definedName name="trunkextension" localSheetId="24">[1]Torso!#REF!</definedName>
    <definedName name="trunkextension" localSheetId="13">[1]Torso!#REF!</definedName>
    <definedName name="trunkextension" localSheetId="19">[1]Torso!#REF!</definedName>
    <definedName name="trunkextension" localSheetId="2">[1]Torso!#REF!</definedName>
    <definedName name="trunkextension" localSheetId="3">[1]Torso!#REF!</definedName>
    <definedName name="trunkextension" localSheetId="4">[1]Torso!#REF!</definedName>
    <definedName name="trunkextension" localSheetId="6">[1]Torso!#REF!</definedName>
    <definedName name="trunkextension" localSheetId="7">[1]Torso!#REF!</definedName>
    <definedName name="trunkextension" localSheetId="9">[1]Torso!#REF!</definedName>
    <definedName name="trunkextension">[1]Torso!#REF!</definedName>
    <definedName name="trunkflexion" localSheetId="23">[1]Torso!#REF!</definedName>
    <definedName name="trunkflexion" localSheetId="12">[1]Torso!#REF!</definedName>
    <definedName name="trunkflexion" localSheetId="10">[1]Torso!#REF!</definedName>
    <definedName name="trunkflexion" localSheetId="11">[1]Torso!#REF!</definedName>
    <definedName name="trunkflexion" localSheetId="5">[1]Torso!#REF!</definedName>
    <definedName name="trunkflexion" localSheetId="14">[1]Torso!#REF!</definedName>
    <definedName name="trunkflexion" localSheetId="15">[1]Torso!#REF!</definedName>
    <definedName name="trunkflexion" localSheetId="16">[1]Torso!#REF!</definedName>
    <definedName name="trunkflexion" localSheetId="17">[1]Torso!#REF!</definedName>
    <definedName name="trunkflexion" localSheetId="18">[1]Torso!#REF!</definedName>
    <definedName name="trunkflexion" localSheetId="13">[1]Torso!#REF!</definedName>
    <definedName name="trunkflexion" localSheetId="19">[1]Torso!#REF!</definedName>
    <definedName name="trunkflexion" localSheetId="2">[1]Torso!#REF!</definedName>
    <definedName name="trunkflexion" localSheetId="3">[1]Torso!#REF!</definedName>
    <definedName name="trunkflexion" localSheetId="4">[1]Torso!#REF!</definedName>
    <definedName name="trunkflexion" localSheetId="6">[1]Torso!#REF!</definedName>
    <definedName name="trunkflexion" localSheetId="7">[1]Torso!#REF!</definedName>
    <definedName name="trunkflexion" localSheetId="9">[1]Torso!#REF!</definedName>
    <definedName name="trunkflexion">[1]Torso!#REF!</definedName>
    <definedName name="trunkrotation" localSheetId="12">[1]Torso!#REF!</definedName>
    <definedName name="trunkrotation" localSheetId="10">[1]Torso!#REF!</definedName>
    <definedName name="trunkrotation" localSheetId="11">[1]Torso!#REF!</definedName>
    <definedName name="trunkrotation" localSheetId="5">[1]Torso!#REF!</definedName>
    <definedName name="trunkrotation" localSheetId="14">[1]Torso!#REF!</definedName>
    <definedName name="trunkrotation" localSheetId="15">[1]Torso!#REF!</definedName>
    <definedName name="trunkrotation" localSheetId="16">[1]Torso!#REF!</definedName>
    <definedName name="trunkrotation" localSheetId="17">[1]Torso!#REF!</definedName>
    <definedName name="trunkrotation" localSheetId="18">[1]Torso!#REF!</definedName>
    <definedName name="trunkrotation" localSheetId="13">[1]Torso!#REF!</definedName>
    <definedName name="trunkrotation" localSheetId="19">[1]Torso!#REF!</definedName>
    <definedName name="trunkrotation" localSheetId="2">[1]Torso!#REF!</definedName>
    <definedName name="trunkrotation" localSheetId="3">[1]Torso!#REF!</definedName>
    <definedName name="trunkrotation" localSheetId="4">[1]Torso!#REF!</definedName>
    <definedName name="trunkrotation" localSheetId="6">[1]Torso!#REF!</definedName>
    <definedName name="trunkrotation" localSheetId="7">[1]Torso!#REF!</definedName>
    <definedName name="trunkrotation" localSheetId="9">[1]Torso!#REF!</definedName>
    <definedName name="trunkrotation">[1]Torso!#REF!</definedName>
    <definedName name="TSPain">[4]FMS!$D$43</definedName>
    <definedName name="TTPain">[4]FMS!$D$6</definedName>
    <definedName name="turnkrotation" localSheetId="23">[1]Torso!#REF!</definedName>
    <definedName name="turnkrotation" localSheetId="12">[1]Torso!#REF!</definedName>
    <definedName name="turnkrotation" localSheetId="10">[1]Torso!#REF!</definedName>
    <definedName name="turnkrotation" localSheetId="11">[1]Torso!#REF!</definedName>
    <definedName name="turnkrotation" localSheetId="5">[1]Torso!#REF!</definedName>
    <definedName name="turnkrotation" localSheetId="14">[1]Torso!#REF!</definedName>
    <definedName name="turnkrotation" localSheetId="15">[1]Torso!#REF!</definedName>
    <definedName name="turnkrotation" localSheetId="16">[1]Torso!#REF!</definedName>
    <definedName name="turnkrotation" localSheetId="17">[1]Torso!#REF!</definedName>
    <definedName name="turnkrotation" localSheetId="18">[1]Torso!#REF!</definedName>
    <definedName name="turnkrotation" localSheetId="24">[1]Torso!#REF!</definedName>
    <definedName name="turnkrotation" localSheetId="13">[1]Torso!#REF!</definedName>
    <definedName name="turnkrotation" localSheetId="19">[1]Torso!#REF!</definedName>
    <definedName name="turnkrotation" localSheetId="2">[1]Torso!#REF!</definedName>
    <definedName name="turnkrotation" localSheetId="3">[1]Torso!#REF!</definedName>
    <definedName name="turnkrotation" localSheetId="4">[1]Torso!#REF!</definedName>
    <definedName name="turnkrotation" localSheetId="6">[1]Torso!#REF!</definedName>
    <definedName name="turnkrotation" localSheetId="7">[1]Torso!#REF!</definedName>
    <definedName name="turnkrotation" localSheetId="9">[1]Torso!#REF!</definedName>
    <definedName name="turnkrotation">[1]Torso!#REF!</definedName>
    <definedName name="verticalpullbilateral" localSheetId="23">#REF!</definedName>
    <definedName name="verticalpullbilateral" localSheetId="12">#REF!</definedName>
    <definedName name="verticalpullbilateral" localSheetId="10">#REF!</definedName>
    <definedName name="verticalpullbilateral" localSheetId="11">#REF!</definedName>
    <definedName name="verticalpullbilateral" localSheetId="5">#REF!</definedName>
    <definedName name="verticalpullbilateral" localSheetId="14">#REF!</definedName>
    <definedName name="verticalpullbilateral" localSheetId="15">#REF!</definedName>
    <definedName name="verticalpullbilateral" localSheetId="16">#REF!</definedName>
    <definedName name="verticalpullbilateral" localSheetId="17">#REF!</definedName>
    <definedName name="verticalpullbilateral" localSheetId="18">#REF!</definedName>
    <definedName name="verticalpullbilateral" localSheetId="24">#REF!</definedName>
    <definedName name="verticalpullbilateral" localSheetId="13">#REF!</definedName>
    <definedName name="verticalpullbilateral" localSheetId="19">#REF!</definedName>
    <definedName name="verticalpullbilateral" localSheetId="2">#REF!</definedName>
    <definedName name="verticalpullbilateral" localSheetId="3">#REF!</definedName>
    <definedName name="verticalpullbilateral" localSheetId="4">#REF!</definedName>
    <definedName name="verticalpullbilateral" localSheetId="6">#REF!</definedName>
    <definedName name="verticalpullbilateral" localSheetId="7">#REF!</definedName>
    <definedName name="verticalpullbilateral" localSheetId="9">#REF!</definedName>
    <definedName name="verticalpullbilateral">#REF!</definedName>
    <definedName name="verticalpullunilateral" localSheetId="12">#REF!</definedName>
    <definedName name="verticalpullunilateral" localSheetId="10">#REF!</definedName>
    <definedName name="verticalpullunilateral" localSheetId="11">#REF!</definedName>
    <definedName name="verticalpullunilateral" localSheetId="5">#REF!</definedName>
    <definedName name="verticalpullunilateral" localSheetId="14">#REF!</definedName>
    <definedName name="verticalpullunilateral" localSheetId="15">#REF!</definedName>
    <definedName name="verticalpullunilateral" localSheetId="16">#REF!</definedName>
    <definedName name="verticalpullunilateral" localSheetId="17">#REF!</definedName>
    <definedName name="verticalpullunilateral" localSheetId="18">#REF!</definedName>
    <definedName name="verticalpullunilateral" localSheetId="13">#REF!</definedName>
    <definedName name="verticalpullunilateral" localSheetId="19">#REF!</definedName>
    <definedName name="verticalpullunilateral" localSheetId="2">#REF!</definedName>
    <definedName name="verticalpullunilateral" localSheetId="3">#REF!</definedName>
    <definedName name="verticalpullunilateral" localSheetId="4">#REF!</definedName>
    <definedName name="verticalpullunilateral" localSheetId="6">#REF!</definedName>
    <definedName name="verticalpullunilateral" localSheetId="7">#REF!</definedName>
    <definedName name="verticalpullunilateral" localSheetId="9">#REF!</definedName>
    <definedName name="verticalpullunilateral">#REF!</definedName>
    <definedName name="verticalpushbilateral" localSheetId="12">#REF!</definedName>
    <definedName name="verticalpushbilateral" localSheetId="10">#REF!</definedName>
    <definedName name="verticalpushbilateral" localSheetId="11">#REF!</definedName>
    <definedName name="verticalpushbilateral" localSheetId="5">#REF!</definedName>
    <definedName name="verticalpushbilateral" localSheetId="14">#REF!</definedName>
    <definedName name="verticalpushbilateral" localSheetId="15">#REF!</definedName>
    <definedName name="verticalpushbilateral" localSheetId="16">#REF!</definedName>
    <definedName name="verticalpushbilateral" localSheetId="17">#REF!</definedName>
    <definedName name="verticalpushbilateral" localSheetId="18">#REF!</definedName>
    <definedName name="verticalpushbilateral" localSheetId="13">#REF!</definedName>
    <definedName name="verticalpushbilateral" localSheetId="19">#REF!</definedName>
    <definedName name="verticalpushbilateral" localSheetId="2">#REF!</definedName>
    <definedName name="verticalpushbilateral" localSheetId="3">#REF!</definedName>
    <definedName name="verticalpushbilateral" localSheetId="4">#REF!</definedName>
    <definedName name="verticalpushbilateral" localSheetId="6">#REF!</definedName>
    <definedName name="verticalpushbilateral" localSheetId="7">#REF!</definedName>
    <definedName name="verticalpushbilateral" localSheetId="9">#REF!</definedName>
    <definedName name="verticalpushbilateral">#REF!</definedName>
    <definedName name="verticalpushunilateral" localSheetId="12">#REF!</definedName>
    <definedName name="verticalpushunilateral" localSheetId="10">#REF!</definedName>
    <definedName name="verticalpushunilateral" localSheetId="11">#REF!</definedName>
    <definedName name="verticalpushunilateral" localSheetId="5">#REF!</definedName>
    <definedName name="verticalpushunilateral" localSheetId="14">#REF!</definedName>
    <definedName name="verticalpushunilateral" localSheetId="15">#REF!</definedName>
    <definedName name="verticalpushunilateral" localSheetId="16">#REF!</definedName>
    <definedName name="verticalpushunilateral" localSheetId="17">#REF!</definedName>
    <definedName name="verticalpushunilateral" localSheetId="18">#REF!</definedName>
    <definedName name="verticalpushunilateral" localSheetId="13">#REF!</definedName>
    <definedName name="verticalpushunilateral" localSheetId="19">#REF!</definedName>
    <definedName name="verticalpushunilateral" localSheetId="2">#REF!</definedName>
    <definedName name="verticalpushunilateral" localSheetId="3">#REF!</definedName>
    <definedName name="verticalpushunilateral" localSheetId="4">#REF!</definedName>
    <definedName name="verticalpushunilateral" localSheetId="6">#REF!</definedName>
    <definedName name="verticalpushunilateral" localSheetId="7">#REF!</definedName>
    <definedName name="verticalpushunilateral" localSheetId="9">#REF!</definedName>
    <definedName name="verticalpushunilater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28" l="1"/>
  <c r="U8" i="28"/>
  <c r="P7" i="28"/>
  <c r="P8" i="28"/>
  <c r="K7" i="28"/>
  <c r="K8" i="28"/>
  <c r="F7" i="28"/>
  <c r="F8" i="28"/>
  <c r="U50" i="28"/>
  <c r="U48" i="28"/>
  <c r="H43" i="23"/>
  <c r="U46" i="28"/>
  <c r="U20" i="28"/>
  <c r="U18" i="28"/>
  <c r="U49" i="28"/>
  <c r="U47" i="28"/>
  <c r="U22" i="28"/>
  <c r="J39" i="23"/>
  <c r="U19" i="28"/>
  <c r="P49" i="28"/>
  <c r="P47" i="28"/>
  <c r="P50" i="28"/>
  <c r="P48" i="28"/>
  <c r="P46" i="28"/>
  <c r="K43" i="28"/>
  <c r="K41" i="28"/>
  <c r="K39" i="28"/>
  <c r="K11" i="28"/>
  <c r="P9" i="23"/>
  <c r="K15" i="28"/>
  <c r="K42" i="28"/>
  <c r="S13" i="23"/>
  <c r="K40" i="28"/>
  <c r="K13" i="28"/>
  <c r="F43" i="28"/>
  <c r="J13" i="23"/>
  <c r="F41" i="28"/>
  <c r="F39" i="28"/>
  <c r="F13" i="23"/>
  <c r="F13" i="28"/>
  <c r="F11" i="28"/>
  <c r="F42" i="28"/>
  <c r="F40" i="28"/>
  <c r="G13" i="23"/>
  <c r="F15" i="28"/>
  <c r="F12" i="28"/>
  <c r="P22" i="28"/>
  <c r="P19" i="28"/>
  <c r="P18" i="28"/>
  <c r="P20" i="28"/>
  <c r="P43" i="28"/>
  <c r="P41" i="28"/>
  <c r="P39" i="28"/>
  <c r="P28" i="28"/>
  <c r="P26" i="28"/>
  <c r="P15" i="28"/>
  <c r="P12" i="28"/>
  <c r="P13" i="28"/>
  <c r="P42" i="28"/>
  <c r="P40" i="28"/>
  <c r="P29" i="28"/>
  <c r="P27" i="28"/>
  <c r="P25" i="28"/>
  <c r="P11" i="28"/>
  <c r="F48" i="28"/>
  <c r="F36" i="28"/>
  <c r="F32" i="28"/>
  <c r="F50" i="28"/>
  <c r="J14" i="23"/>
  <c r="F49" i="28"/>
  <c r="F47" i="28"/>
  <c r="F35" i="28"/>
  <c r="F46" i="28"/>
  <c r="F14" i="23"/>
  <c r="F34" i="28"/>
  <c r="F33" i="28"/>
  <c r="G12" i="23"/>
  <c r="K49" i="28"/>
  <c r="S14" i="23"/>
  <c r="K35" i="28"/>
  <c r="S12" i="23"/>
  <c r="K34" i="28"/>
  <c r="K46" i="28"/>
  <c r="K48" i="28"/>
  <c r="K33" i="28"/>
  <c r="Q12" i="23"/>
  <c r="K32" i="28"/>
  <c r="P12" i="23"/>
  <c r="K47" i="28"/>
  <c r="K50" i="28"/>
  <c r="K36" i="28"/>
  <c r="T12" i="23"/>
  <c r="P42" i="23"/>
  <c r="T42" i="23"/>
  <c r="U41" i="28"/>
  <c r="H42" i="23"/>
  <c r="U40" i="28"/>
  <c r="U39" i="28"/>
  <c r="F42" i="23"/>
  <c r="U43" i="28"/>
  <c r="J42" i="23"/>
  <c r="U42" i="28"/>
  <c r="I42" i="23"/>
  <c r="F22" i="28"/>
  <c r="J10" i="23"/>
  <c r="F20" i="28"/>
  <c r="F18" i="28"/>
  <c r="F10" i="23"/>
  <c r="F21" i="28"/>
  <c r="F19" i="28"/>
  <c r="G10" i="23"/>
  <c r="K20" i="28"/>
  <c r="R10" i="23"/>
  <c r="K19" i="28"/>
  <c r="Q10" i="23"/>
  <c r="P40" i="23"/>
  <c r="S40" i="23"/>
  <c r="T38" i="23"/>
  <c r="R38" i="23"/>
  <c r="P14" i="28"/>
  <c r="S38" i="23"/>
  <c r="U27" i="28"/>
  <c r="H40" i="23"/>
  <c r="U28" i="28"/>
  <c r="I40" i="23"/>
  <c r="U26" i="28"/>
  <c r="U29" i="28"/>
  <c r="U25" i="28"/>
  <c r="F40" i="23"/>
  <c r="U14" i="28"/>
  <c r="U12" i="28"/>
  <c r="U15" i="28"/>
  <c r="J38" i="23"/>
  <c r="U13" i="28"/>
  <c r="H38" i="23"/>
  <c r="U11" i="28"/>
  <c r="F38" i="23"/>
  <c r="G42" i="23"/>
  <c r="K21" i="28"/>
  <c r="S10" i="23"/>
  <c r="K18" i="28"/>
  <c r="K22" i="28"/>
  <c r="Q14" i="23"/>
  <c r="K12" i="28"/>
  <c r="Q9" i="23"/>
  <c r="T10" i="23"/>
  <c r="F43" i="23"/>
  <c r="U34" i="28"/>
  <c r="H41" i="23"/>
  <c r="F39" i="23"/>
  <c r="G38" i="23"/>
  <c r="U36" i="28"/>
  <c r="J41" i="23"/>
  <c r="U32" i="28"/>
  <c r="F41" i="23"/>
  <c r="H39" i="23"/>
  <c r="G43" i="23"/>
  <c r="J40" i="23"/>
  <c r="G39" i="23"/>
  <c r="I43" i="23"/>
  <c r="U33" i="28"/>
  <c r="G41" i="23"/>
  <c r="U21" i="28"/>
  <c r="I39" i="23"/>
  <c r="G40" i="23"/>
  <c r="U35" i="28"/>
  <c r="I41" i="23"/>
  <c r="T14" i="23"/>
  <c r="P14" i="23"/>
  <c r="R13" i="23"/>
  <c r="Q13" i="23"/>
  <c r="R14" i="23"/>
  <c r="P13" i="23"/>
  <c r="T13" i="23"/>
  <c r="J43" i="23"/>
  <c r="F27" i="28"/>
  <c r="H11" i="23"/>
  <c r="H14" i="23"/>
  <c r="I13" i="23"/>
  <c r="J12" i="23"/>
  <c r="H12" i="23"/>
  <c r="F12" i="23"/>
  <c r="I14" i="23"/>
  <c r="G14" i="23"/>
  <c r="H13" i="23"/>
  <c r="I12" i="23"/>
  <c r="S42" i="23"/>
  <c r="Q42" i="23"/>
  <c r="S43" i="23"/>
  <c r="Q43" i="23"/>
  <c r="T40" i="23"/>
  <c r="R40" i="23"/>
  <c r="P35" i="28"/>
  <c r="S41" i="23"/>
  <c r="P33" i="28"/>
  <c r="Q41" i="23"/>
  <c r="P38" i="23"/>
  <c r="P21" i="28"/>
  <c r="S39" i="23"/>
  <c r="Q39" i="23"/>
  <c r="R42" i="23"/>
  <c r="T43" i="23"/>
  <c r="R43" i="23"/>
  <c r="P43" i="23"/>
  <c r="Q40" i="23"/>
  <c r="P36" i="28"/>
  <c r="T41" i="23"/>
  <c r="P34" i="28"/>
  <c r="R41" i="23"/>
  <c r="P32" i="28"/>
  <c r="P41" i="23"/>
  <c r="Q38" i="23"/>
  <c r="T39" i="23"/>
  <c r="R39" i="23"/>
  <c r="P39" i="23"/>
  <c r="R12" i="23"/>
  <c r="K28" i="28"/>
  <c r="S11" i="23"/>
  <c r="K26" i="28"/>
  <c r="Q11" i="23"/>
  <c r="P10" i="23"/>
  <c r="K29" i="28"/>
  <c r="T11" i="23"/>
  <c r="K27" i="28"/>
  <c r="R11" i="23"/>
  <c r="K25" i="28"/>
  <c r="P11" i="23"/>
  <c r="T9" i="23"/>
  <c r="R9" i="23"/>
  <c r="K14" i="28"/>
  <c r="S9" i="23"/>
  <c r="G9" i="23"/>
  <c r="F14" i="28"/>
  <c r="I9" i="23"/>
  <c r="H10" i="23"/>
  <c r="F9" i="23"/>
  <c r="F26" i="28"/>
  <c r="G11" i="23"/>
  <c r="F28" i="28"/>
  <c r="I11" i="23"/>
  <c r="H9" i="23"/>
  <c r="J9" i="23"/>
  <c r="I10" i="23"/>
  <c r="F29" i="28"/>
  <c r="J11" i="23"/>
  <c r="F25" i="28"/>
  <c r="F11" i="23"/>
  <c r="O16" i="41"/>
  <c r="L16" i="41"/>
  <c r="I16" i="41"/>
  <c r="F16" i="41"/>
  <c r="C16" i="41"/>
  <c r="I38" i="23"/>
  <c r="S8" i="33"/>
  <c r="S9" i="33"/>
  <c r="N8" i="33"/>
  <c r="N9" i="33"/>
  <c r="I8" i="33"/>
  <c r="I9" i="33"/>
  <c r="D8" i="33"/>
  <c r="D9" i="33"/>
  <c r="D38" i="33"/>
  <c r="D37" i="33"/>
  <c r="D36" i="33"/>
  <c r="D32" i="33"/>
  <c r="D31" i="33"/>
  <c r="D30" i="33"/>
  <c r="D29" i="33"/>
  <c r="D28" i="33"/>
  <c r="D24" i="33"/>
  <c r="D23" i="33"/>
  <c r="D22" i="33"/>
  <c r="D21" i="33"/>
  <c r="D20" i="33"/>
  <c r="D16" i="33"/>
  <c r="D15" i="33"/>
  <c r="D14" i="33"/>
  <c r="D13" i="33"/>
  <c r="D12" i="33"/>
  <c r="I38" i="33"/>
  <c r="S17" i="32"/>
  <c r="I37" i="33"/>
  <c r="R17" i="32"/>
  <c r="I36" i="33"/>
  <c r="Q17" i="32"/>
  <c r="I32" i="33"/>
  <c r="I31" i="33"/>
  <c r="T16" i="32"/>
  <c r="I30" i="33"/>
  <c r="S16" i="32"/>
  <c r="I29" i="33"/>
  <c r="R16" i="32"/>
  <c r="I28" i="33"/>
  <c r="Q16" i="32"/>
  <c r="I24" i="33"/>
  <c r="I23" i="33"/>
  <c r="T15" i="32"/>
  <c r="I22" i="33"/>
  <c r="S15" i="32"/>
  <c r="I21" i="33"/>
  <c r="R15" i="32"/>
  <c r="I20" i="33"/>
  <c r="Q15" i="32"/>
  <c r="I16" i="33"/>
  <c r="I15" i="33"/>
  <c r="T14" i="32"/>
  <c r="I14" i="33"/>
  <c r="S14" i="32"/>
  <c r="I13" i="33"/>
  <c r="R14" i="32"/>
  <c r="I12" i="33"/>
  <c r="Q14" i="32"/>
  <c r="S38" i="33"/>
  <c r="S37" i="33"/>
  <c r="S36" i="33"/>
  <c r="S32" i="33"/>
  <c r="S31" i="33"/>
  <c r="S30" i="33"/>
  <c r="S29" i="33"/>
  <c r="S28" i="33"/>
  <c r="S24" i="33"/>
  <c r="S23" i="33"/>
  <c r="S22" i="33"/>
  <c r="S21" i="33"/>
  <c r="S20" i="33"/>
  <c r="S16" i="33"/>
  <c r="S15" i="33"/>
  <c r="S14" i="33"/>
  <c r="S13" i="33"/>
  <c r="S12" i="33"/>
  <c r="N38" i="33"/>
  <c r="H17" i="32"/>
  <c r="N37" i="33"/>
  <c r="G17" i="32"/>
  <c r="N36" i="33"/>
  <c r="F17" i="32"/>
  <c r="N32" i="33"/>
  <c r="N31" i="33"/>
  <c r="I16" i="32"/>
  <c r="N30" i="33"/>
  <c r="H16" i="32"/>
  <c r="N29" i="33"/>
  <c r="G16" i="32"/>
  <c r="N28" i="33"/>
  <c r="F16" i="32"/>
  <c r="N24" i="33"/>
  <c r="N23" i="33"/>
  <c r="I15" i="32"/>
  <c r="N22" i="33"/>
  <c r="H15" i="32"/>
  <c r="N21" i="33"/>
  <c r="G15" i="32"/>
  <c r="N20" i="33"/>
  <c r="F15" i="32"/>
  <c r="N16" i="33"/>
  <c r="N15" i="33"/>
  <c r="I14" i="32"/>
  <c r="N14" i="33"/>
  <c r="H14" i="32"/>
  <c r="N12" i="33"/>
  <c r="F14" i="32"/>
  <c r="N13" i="33"/>
  <c r="G14" i="32"/>
  <c r="N17" i="33"/>
  <c r="J14" i="32"/>
  <c r="N33" i="33"/>
  <c r="J16" i="32"/>
  <c r="Q14" i="39"/>
  <c r="Q19" i="32"/>
  <c r="S14" i="39"/>
  <c r="S19" i="32"/>
  <c r="S17" i="33"/>
  <c r="U14" i="39"/>
  <c r="U19" i="32"/>
  <c r="R15" i="39"/>
  <c r="R20" i="32"/>
  <c r="T15" i="39"/>
  <c r="T20" i="32"/>
  <c r="Q16" i="39"/>
  <c r="Q21" i="32"/>
  <c r="S16" i="39"/>
  <c r="S21" i="32"/>
  <c r="S33" i="33"/>
  <c r="U16" i="39"/>
  <c r="U21" i="32"/>
  <c r="R17" i="39"/>
  <c r="R22" i="32"/>
  <c r="I17" i="33"/>
  <c r="U14" i="32"/>
  <c r="I33" i="33"/>
  <c r="U16" i="32"/>
  <c r="F14" i="39"/>
  <c r="F19" i="32"/>
  <c r="H14" i="39"/>
  <c r="H19" i="32"/>
  <c r="D17" i="33"/>
  <c r="J14" i="39"/>
  <c r="J19" i="32"/>
  <c r="G15" i="39"/>
  <c r="G20" i="32"/>
  <c r="I15" i="39"/>
  <c r="I20" i="32"/>
  <c r="F16" i="39"/>
  <c r="F21" i="32"/>
  <c r="H16" i="39"/>
  <c r="H21" i="32"/>
  <c r="D33" i="33"/>
  <c r="J16" i="39"/>
  <c r="J21" i="32"/>
  <c r="G17" i="39"/>
  <c r="G22" i="32"/>
  <c r="N25" i="33"/>
  <c r="J15" i="32"/>
  <c r="R14" i="39"/>
  <c r="R19" i="32"/>
  <c r="T14" i="39"/>
  <c r="T19" i="32"/>
  <c r="Q15" i="39"/>
  <c r="Q20" i="32"/>
  <c r="S15" i="39"/>
  <c r="S20" i="32"/>
  <c r="S25" i="33"/>
  <c r="U15" i="39"/>
  <c r="U20" i="32"/>
  <c r="R16" i="39"/>
  <c r="R21" i="32"/>
  <c r="T16" i="39"/>
  <c r="T21" i="32"/>
  <c r="Q17" i="39"/>
  <c r="Q22" i="32"/>
  <c r="S17" i="39"/>
  <c r="S22" i="32"/>
  <c r="I25" i="33"/>
  <c r="U15" i="32"/>
  <c r="G14" i="39"/>
  <c r="G19" i="32"/>
  <c r="I14" i="39"/>
  <c r="I19" i="32"/>
  <c r="F15" i="39"/>
  <c r="F20" i="32"/>
  <c r="H15" i="39"/>
  <c r="H20" i="32"/>
  <c r="D25" i="33"/>
  <c r="J15" i="39"/>
  <c r="J20" i="32"/>
  <c r="G16" i="39"/>
  <c r="G21" i="32"/>
  <c r="I16" i="39"/>
  <c r="I21" i="32"/>
  <c r="F17" i="39"/>
  <c r="F22" i="32"/>
  <c r="H17" i="39"/>
  <c r="H22" i="32"/>
  <c r="S14" i="38"/>
  <c r="S14" i="37"/>
  <c r="S14" i="36"/>
  <c r="S19" i="36"/>
  <c r="S19" i="35"/>
  <c r="T15" i="38"/>
  <c r="T15" i="37"/>
  <c r="T15" i="36"/>
  <c r="T20" i="36"/>
  <c r="T20" i="35"/>
  <c r="R17" i="38"/>
  <c r="R17" i="37"/>
  <c r="R17" i="36"/>
  <c r="R22" i="36"/>
  <c r="R22" i="35"/>
  <c r="R14" i="38"/>
  <c r="R14" i="37"/>
  <c r="R14" i="36"/>
  <c r="R19" i="36"/>
  <c r="R19" i="35"/>
  <c r="Q14" i="38"/>
  <c r="Q14" i="37"/>
  <c r="Q14" i="36"/>
  <c r="Q19" i="36"/>
  <c r="Q19" i="35"/>
  <c r="Q16" i="38"/>
  <c r="Q16" i="37"/>
  <c r="Q16" i="36"/>
  <c r="Q21" i="36"/>
  <c r="Q21" i="35"/>
  <c r="F19" i="35"/>
  <c r="F14" i="38"/>
  <c r="F14" i="37"/>
  <c r="F14" i="36"/>
  <c r="F19" i="36"/>
  <c r="J19" i="35"/>
  <c r="J14" i="38"/>
  <c r="J14" i="37"/>
  <c r="J14" i="36"/>
  <c r="J19" i="36"/>
  <c r="I15" i="38"/>
  <c r="I15" i="37"/>
  <c r="I15" i="36"/>
  <c r="I20" i="36"/>
  <c r="I20" i="35"/>
  <c r="H16" i="38"/>
  <c r="H16" i="37"/>
  <c r="H16" i="36"/>
  <c r="H21" i="36"/>
  <c r="H21" i="35"/>
  <c r="I14" i="38"/>
  <c r="I14" i="37"/>
  <c r="I14" i="36"/>
  <c r="I19" i="36"/>
  <c r="I19" i="35"/>
  <c r="H20" i="35"/>
  <c r="H15" i="38"/>
  <c r="H15" i="37"/>
  <c r="H15" i="36"/>
  <c r="H20" i="36"/>
  <c r="G16" i="38"/>
  <c r="G16" i="37"/>
  <c r="G16" i="36"/>
  <c r="G21" i="36"/>
  <c r="G21" i="35"/>
  <c r="U14" i="38"/>
  <c r="U14" i="37"/>
  <c r="U14" i="36"/>
  <c r="U19" i="36"/>
  <c r="U19" i="35"/>
  <c r="S16" i="38"/>
  <c r="S16" i="37"/>
  <c r="S16" i="36"/>
  <c r="S21" i="36"/>
  <c r="S21" i="35"/>
  <c r="U16" i="38"/>
  <c r="U16" i="37"/>
  <c r="U16" i="36"/>
  <c r="U21" i="36"/>
  <c r="U21" i="35"/>
  <c r="T19" i="35"/>
  <c r="T14" i="38"/>
  <c r="T14" i="37"/>
  <c r="T14" i="36"/>
  <c r="T19" i="36"/>
  <c r="S15" i="38"/>
  <c r="S15" i="37"/>
  <c r="S15" i="36"/>
  <c r="S20" i="36"/>
  <c r="S20" i="35"/>
  <c r="U15" i="38"/>
  <c r="U15" i="37"/>
  <c r="U15" i="36"/>
  <c r="U20" i="36"/>
  <c r="U20" i="35"/>
  <c r="T21" i="35"/>
  <c r="T16" i="38"/>
  <c r="T16" i="37"/>
  <c r="T16" i="36"/>
  <c r="T21" i="36"/>
  <c r="Q17" i="38"/>
  <c r="Q17" i="37"/>
  <c r="Q17" i="36"/>
  <c r="Q22" i="36"/>
  <c r="Q22" i="35"/>
  <c r="S17" i="38"/>
  <c r="S17" i="37"/>
  <c r="S17" i="36"/>
  <c r="S22" i="36"/>
  <c r="S22" i="35"/>
  <c r="T14" i="30"/>
  <c r="T14" i="31"/>
  <c r="T14" i="29"/>
  <c r="R20" i="35"/>
  <c r="R15" i="38"/>
  <c r="R15" i="37"/>
  <c r="R15" i="36"/>
  <c r="R20" i="36"/>
  <c r="Q15" i="38"/>
  <c r="Q15" i="37"/>
  <c r="Q15" i="36"/>
  <c r="Q20" i="36"/>
  <c r="Q20" i="35"/>
  <c r="R16" i="38"/>
  <c r="R16" i="37"/>
  <c r="R16" i="36"/>
  <c r="R21" i="36"/>
  <c r="R21" i="35"/>
  <c r="H14" i="38"/>
  <c r="H14" i="37"/>
  <c r="H14" i="36"/>
  <c r="H19" i="36"/>
  <c r="H19" i="35"/>
  <c r="G15" i="38"/>
  <c r="G15" i="37"/>
  <c r="G15" i="36"/>
  <c r="G20" i="36"/>
  <c r="G20" i="35"/>
  <c r="F21" i="35"/>
  <c r="F16" i="38"/>
  <c r="F16" i="37"/>
  <c r="F16" i="36"/>
  <c r="F21" i="36"/>
  <c r="J21" i="35"/>
  <c r="J16" i="38"/>
  <c r="J16" i="37"/>
  <c r="J16" i="36"/>
  <c r="J21" i="36"/>
  <c r="G14" i="38"/>
  <c r="G14" i="37"/>
  <c r="G14" i="36"/>
  <c r="G19" i="36"/>
  <c r="G19" i="35"/>
  <c r="F15" i="38"/>
  <c r="F15" i="37"/>
  <c r="F15" i="36"/>
  <c r="F20" i="36"/>
  <c r="F20" i="35"/>
  <c r="J15" i="38"/>
  <c r="J15" i="37"/>
  <c r="J15" i="36"/>
  <c r="J20" i="36"/>
  <c r="J20" i="35"/>
  <c r="I16" i="38"/>
  <c r="I16" i="37"/>
  <c r="I16" i="36"/>
  <c r="I21" i="36"/>
  <c r="I21" i="35"/>
  <c r="J19" i="31"/>
  <c r="J19" i="30"/>
  <c r="I20" i="31"/>
  <c r="I20" i="30"/>
  <c r="H21" i="31"/>
  <c r="H21" i="30"/>
  <c r="J21" i="31"/>
  <c r="J21" i="30"/>
  <c r="F19" i="31"/>
  <c r="F19" i="30"/>
  <c r="G21" i="31"/>
  <c r="G21" i="30"/>
  <c r="G20" i="31"/>
  <c r="G20" i="30"/>
  <c r="H19" i="31"/>
  <c r="H19" i="30"/>
  <c r="I19" i="31"/>
  <c r="I19" i="30"/>
  <c r="H20" i="31"/>
  <c r="H20" i="30"/>
  <c r="J20" i="31"/>
  <c r="J20" i="30"/>
  <c r="I21" i="31"/>
  <c r="I21" i="30"/>
  <c r="F20" i="31"/>
  <c r="F20" i="30"/>
  <c r="G19" i="31"/>
  <c r="G19" i="30"/>
  <c r="F21" i="31"/>
  <c r="F21" i="30"/>
  <c r="U14" i="31"/>
  <c r="U14" i="30"/>
  <c r="U14" i="29"/>
  <c r="S16" i="31"/>
  <c r="S16" i="30"/>
  <c r="S16" i="29"/>
  <c r="R17" i="31"/>
  <c r="R17" i="30"/>
  <c r="R17" i="29"/>
  <c r="R15" i="31"/>
  <c r="R15" i="30"/>
  <c r="R15" i="29"/>
  <c r="Q15" i="31"/>
  <c r="Q15" i="30"/>
  <c r="Q15" i="29"/>
  <c r="R14" i="31"/>
  <c r="R14" i="30"/>
  <c r="R14" i="29"/>
  <c r="S14" i="31"/>
  <c r="S14" i="30"/>
  <c r="S14" i="29"/>
  <c r="T15" i="31"/>
  <c r="T15" i="30"/>
  <c r="T15" i="29"/>
  <c r="U16" i="31"/>
  <c r="U16" i="30"/>
  <c r="U16" i="29"/>
  <c r="S15" i="31"/>
  <c r="S15" i="30"/>
  <c r="S15" i="29"/>
  <c r="U15" i="31"/>
  <c r="U15" i="30"/>
  <c r="U15" i="29"/>
  <c r="T16" i="31"/>
  <c r="T16" i="30"/>
  <c r="T16" i="29"/>
  <c r="Q17" i="31"/>
  <c r="Q17" i="30"/>
  <c r="Q17" i="29"/>
  <c r="S17" i="31"/>
  <c r="S17" i="30"/>
  <c r="S17" i="29"/>
  <c r="Q14" i="31"/>
  <c r="Q14" i="30"/>
  <c r="Q14" i="29"/>
  <c r="Q16" i="31"/>
  <c r="Q16" i="30"/>
  <c r="Q16" i="29"/>
  <c r="R16" i="31"/>
  <c r="R16" i="30"/>
  <c r="R16" i="29"/>
  <c r="H14" i="31"/>
  <c r="H14" i="30"/>
  <c r="H14" i="29"/>
  <c r="J14" i="31"/>
  <c r="J14" i="30"/>
  <c r="J14" i="29"/>
  <c r="H16" i="31"/>
  <c r="H16" i="30"/>
  <c r="H16" i="29"/>
  <c r="J16" i="31"/>
  <c r="J16" i="30"/>
  <c r="J16" i="29"/>
  <c r="G17" i="31"/>
  <c r="G17" i="30"/>
  <c r="G17" i="29"/>
  <c r="F15" i="31"/>
  <c r="F15" i="30"/>
  <c r="F15" i="29"/>
  <c r="F14" i="31"/>
  <c r="F14" i="30"/>
  <c r="F14" i="29"/>
  <c r="G15" i="31"/>
  <c r="G15" i="30"/>
  <c r="G15" i="29"/>
  <c r="I15" i="31"/>
  <c r="I15" i="30"/>
  <c r="I15" i="29"/>
  <c r="I14" i="31"/>
  <c r="I14" i="30"/>
  <c r="I14" i="29"/>
  <c r="H15" i="31"/>
  <c r="H15" i="30"/>
  <c r="H15" i="29"/>
  <c r="J15" i="31"/>
  <c r="J15" i="30"/>
  <c r="J15" i="29"/>
  <c r="I16" i="31"/>
  <c r="I16" i="30"/>
  <c r="I16" i="29"/>
  <c r="F17" i="31"/>
  <c r="F17" i="30"/>
  <c r="F17" i="29"/>
  <c r="H17" i="31"/>
  <c r="H17" i="30"/>
  <c r="H17" i="29"/>
  <c r="F16" i="31"/>
  <c r="F16" i="30"/>
  <c r="F16" i="29"/>
  <c r="G14" i="31"/>
  <c r="G14" i="30"/>
  <c r="G14" i="29"/>
  <c r="G16" i="31"/>
  <c r="G16" i="30"/>
  <c r="G16" i="29"/>
  <c r="U19" i="31"/>
  <c r="U19" i="30"/>
  <c r="R22" i="31"/>
  <c r="R22" i="30"/>
  <c r="R19" i="31"/>
  <c r="R19" i="30"/>
  <c r="Q19" i="31"/>
  <c r="Q19" i="30"/>
  <c r="Q21" i="31"/>
  <c r="Q21" i="30"/>
  <c r="S19" i="31"/>
  <c r="S19" i="30"/>
  <c r="T20" i="31"/>
  <c r="T20" i="30"/>
  <c r="S21" i="31"/>
  <c r="S21" i="30"/>
  <c r="U21" i="31"/>
  <c r="U21" i="30"/>
  <c r="T19" i="31"/>
  <c r="T19" i="30"/>
  <c r="S20" i="31"/>
  <c r="S20" i="30"/>
  <c r="U20" i="31"/>
  <c r="U20" i="30"/>
  <c r="T21" i="31"/>
  <c r="T21" i="30"/>
  <c r="Q22" i="31"/>
  <c r="Q22" i="30"/>
  <c r="S22" i="31"/>
  <c r="S22" i="30"/>
  <c r="R20" i="31"/>
  <c r="R20" i="30"/>
  <c r="Q20" i="31"/>
  <c r="Q20" i="30"/>
  <c r="R21" i="31"/>
  <c r="R21" i="30"/>
  <c r="G17" i="38"/>
  <c r="G17" i="36"/>
  <c r="G22" i="31"/>
  <c r="G17" i="37"/>
  <c r="G22" i="36"/>
  <c r="G22" i="35"/>
  <c r="G22" i="30"/>
  <c r="H22" i="35"/>
  <c r="H17" i="37"/>
  <c r="H22" i="36"/>
  <c r="H22" i="30"/>
  <c r="H17" i="38"/>
  <c r="H17" i="36"/>
  <c r="H22" i="31"/>
  <c r="F17" i="38"/>
  <c r="F17" i="36"/>
  <c r="F22" i="30"/>
  <c r="F17" i="37"/>
  <c r="F22" i="36"/>
  <c r="F22" i="35"/>
  <c r="F22" i="31"/>
</calcChain>
</file>

<file path=xl/sharedStrings.xml><?xml version="1.0" encoding="utf-8"?>
<sst xmlns="http://schemas.openxmlformats.org/spreadsheetml/2006/main" count="3495" uniqueCount="798">
  <si>
    <t>Lower Body</t>
  </si>
  <si>
    <t>Foam Roll</t>
  </si>
  <si>
    <t>Static Stretch</t>
  </si>
  <si>
    <t>Date:</t>
  </si>
  <si>
    <t>Glute Bridge</t>
  </si>
  <si>
    <t>Hip Flexor Stretch</t>
  </si>
  <si>
    <t>Yoga Pushup</t>
  </si>
  <si>
    <t>Week 1</t>
  </si>
  <si>
    <t>Warm-Up</t>
  </si>
  <si>
    <t>Sets</t>
  </si>
  <si>
    <t>Weight</t>
  </si>
  <si>
    <t>Power</t>
  </si>
  <si>
    <t>Regeneration</t>
  </si>
  <si>
    <t>Squat</t>
  </si>
  <si>
    <t>Bend</t>
  </si>
  <si>
    <t>Arms Extended Plate Squat</t>
  </si>
  <si>
    <t>Lunge</t>
  </si>
  <si>
    <t>Asst Squat</t>
  </si>
  <si>
    <t>Single Leg Stance</t>
  </si>
  <si>
    <t>Back Squat</t>
  </si>
  <si>
    <t>Push</t>
  </si>
  <si>
    <t>Back Squat to Box</t>
  </si>
  <si>
    <t>Pull</t>
  </si>
  <si>
    <t>BW Squat</t>
  </si>
  <si>
    <t>Combination Exercises</t>
  </si>
  <si>
    <t>DB Squat</t>
  </si>
  <si>
    <t>Front Squat</t>
  </si>
  <si>
    <t>Med Ball</t>
  </si>
  <si>
    <t>Goblet Squat</t>
  </si>
  <si>
    <t>Carry</t>
  </si>
  <si>
    <t>Jump Squats</t>
  </si>
  <si>
    <t>Locomotion</t>
  </si>
  <si>
    <t>Landmine Off-set Squat</t>
  </si>
  <si>
    <t>Squat (EST)</t>
  </si>
  <si>
    <t>Landmine Squat</t>
  </si>
  <si>
    <t>Bend (EST)</t>
  </si>
  <si>
    <t>Overhead Squat</t>
  </si>
  <si>
    <t>Push (EST)</t>
  </si>
  <si>
    <t>Zercher Squat</t>
  </si>
  <si>
    <t>Pull (EST)</t>
  </si>
  <si>
    <t>Core Focused</t>
  </si>
  <si>
    <t>Deadlift</t>
  </si>
  <si>
    <t>Deficit Deadlift</t>
  </si>
  <si>
    <t>GHR</t>
  </si>
  <si>
    <t>Good Morning</t>
  </si>
  <si>
    <t>High Handles Trap Bar DL</t>
  </si>
  <si>
    <t>Landmine Deadlift</t>
  </si>
  <si>
    <t>Low Back Extension</t>
  </si>
  <si>
    <t>Pull Throughs</t>
  </si>
  <si>
    <t>Rack DL</t>
  </si>
  <si>
    <t>RDL</t>
  </si>
  <si>
    <t>Shld Elev Hip Bridge</t>
  </si>
  <si>
    <t>Snatch Grip Deadlift</t>
  </si>
  <si>
    <t>Sumo Deadlift</t>
  </si>
  <si>
    <t>Ant Loaded Reverse Lunge</t>
  </si>
  <si>
    <t>Ant Loaded RFE Split Squat</t>
  </si>
  <si>
    <t>Back Loaded Reverse Lunge</t>
  </si>
  <si>
    <t>Backward Sled Drags</t>
  </si>
  <si>
    <t>Cross Behind Lunge</t>
  </si>
  <si>
    <t>Deficit Lunge</t>
  </si>
  <si>
    <t>FFE Split Squat</t>
  </si>
  <si>
    <t>For/Rev Combo Lunge</t>
  </si>
  <si>
    <t>Forward Lunge</t>
  </si>
  <si>
    <t>Forward Sled Drags</t>
  </si>
  <si>
    <t>Front Split Squat</t>
  </si>
  <si>
    <t>Lateral Lunge</t>
  </si>
  <si>
    <t>OH Walking Lunge</t>
  </si>
  <si>
    <t>Prowler Pushes</t>
  </si>
  <si>
    <t>Reverse Lunge</t>
  </si>
  <si>
    <t>RFE Split Squat</t>
  </si>
  <si>
    <t>Rotational Lunge</t>
  </si>
  <si>
    <t>Split Squat</t>
  </si>
  <si>
    <t>TRX RFE Split Squat</t>
  </si>
  <si>
    <t>Walking Lunge</t>
  </si>
  <si>
    <t>Cross Over Step Ups</t>
  </si>
  <si>
    <t>Lateral Step Ups</t>
  </si>
  <si>
    <t>Offset Loaded Step Ups</t>
  </si>
  <si>
    <t>SL Shld Elev Hip Bridge</t>
  </si>
  <si>
    <t>Sprinter Step Ups</t>
  </si>
  <si>
    <t>Step Ups</t>
  </si>
  <si>
    <t>SL DL</t>
  </si>
  <si>
    <t>SL Squat on Box</t>
  </si>
  <si>
    <t>SL Squat to Box</t>
  </si>
  <si>
    <t>1 DB SL RDL (contra)</t>
  </si>
  <si>
    <t>1 DB SL RDL off box (contra)</t>
  </si>
  <si>
    <t>2 DB SL RDL</t>
  </si>
  <si>
    <t>BB SL RDL</t>
  </si>
  <si>
    <t>Landmine SL RDL</t>
  </si>
  <si>
    <t>Alt med ball push ups</t>
  </si>
  <si>
    <t>DBL Med Ball Push ups</t>
  </si>
  <si>
    <t>Explosive Push Ups</t>
  </si>
  <si>
    <t>Feet Susp TRX Push Ups</t>
  </si>
  <si>
    <t>Push Ups</t>
  </si>
  <si>
    <t>SB Push ups (feet on ball)</t>
  </si>
  <si>
    <t>SL Push Ups</t>
  </si>
  <si>
    <t>Spiderman Push Ups</t>
  </si>
  <si>
    <t>T Push Ups</t>
  </si>
  <si>
    <t>T- Push ups</t>
  </si>
  <si>
    <t>TRX Push Ups</t>
  </si>
  <si>
    <t>TRX SL Push Ups</t>
  </si>
  <si>
    <t>Bench Press</t>
  </si>
  <si>
    <t>Cable Chest Fly</t>
  </si>
  <si>
    <t>Cable Chest Press</t>
  </si>
  <si>
    <t>Cable Narrow Press (Hands Unlocked)</t>
  </si>
  <si>
    <t>Cable Tricep Pressdown</t>
  </si>
  <si>
    <t>DB Arnold Press (Rotational Press)</t>
  </si>
  <si>
    <t>DB Chest Fly</t>
  </si>
  <si>
    <t>DB Chest Press</t>
  </si>
  <si>
    <t>DB Incline Bench Press</t>
  </si>
  <si>
    <t>DB JM Press</t>
  </si>
  <si>
    <t>DB Seated OH Press</t>
  </si>
  <si>
    <t>DB Standing OH Press</t>
  </si>
  <si>
    <t>DB Supine Tricep Extension</t>
  </si>
  <si>
    <t>Dips</t>
  </si>
  <si>
    <t>Floor Press</t>
  </si>
  <si>
    <t>SA 1/2 Kneel Landmine Press</t>
  </si>
  <si>
    <t>SA Landmine Press</t>
  </si>
  <si>
    <t>Standing Cable OH Tricep Ext</t>
  </si>
  <si>
    <t>Supine Cable Tricep Ext</t>
  </si>
  <si>
    <t>TRX Chest Fly</t>
  </si>
  <si>
    <t>Alt. DB Bench</t>
  </si>
  <si>
    <t>Incline Alt DB OH Press</t>
  </si>
  <si>
    <t>Incline SA DB Bench Press</t>
  </si>
  <si>
    <t>SA DB Bench Press</t>
  </si>
  <si>
    <t>Single Arm Cable Chest Press</t>
  </si>
  <si>
    <t>DB combo front/lat raise</t>
  </si>
  <si>
    <t>DB front raise</t>
  </si>
  <si>
    <t>DB lateral raise</t>
  </si>
  <si>
    <t>DB scaption</t>
  </si>
  <si>
    <t>High Incline DB Press</t>
  </si>
  <si>
    <t>Overhead Press</t>
  </si>
  <si>
    <t>Push Press</t>
  </si>
  <si>
    <t>Alternating DB Scaption</t>
  </si>
  <si>
    <t>Alt DB Overhead Press</t>
  </si>
  <si>
    <t>SA Overhead Press</t>
  </si>
  <si>
    <t>SA Push Press</t>
  </si>
  <si>
    <t>Bent Over Reverse Fly</t>
  </si>
  <si>
    <t>Bent Over Rows</t>
  </si>
  <si>
    <t>Cable Face Pulls</t>
  </si>
  <si>
    <t>DB Chest Supported Reverse Fly</t>
  </si>
  <si>
    <t>DB Chest Supported Rows</t>
  </si>
  <si>
    <t>High to Low X Cable Rows</t>
  </si>
  <si>
    <t>Inverted Rows</t>
  </si>
  <si>
    <t>Seated Row Neutral Grip</t>
  </si>
  <si>
    <t>Seated Row Pronated Grip</t>
  </si>
  <si>
    <t>Seated Row Supinated Grip</t>
  </si>
  <si>
    <t>Standing Cable Rows</t>
  </si>
  <si>
    <t>T-Bar Row</t>
  </si>
  <si>
    <t>TRX Inverted Rows</t>
  </si>
  <si>
    <t>3 Point DB Row (Kroc Row)</t>
  </si>
  <si>
    <t>Alt DB Bent Over Row</t>
  </si>
  <si>
    <t>Bent Over DB Row w/ rot</t>
  </si>
  <si>
    <t>Pushup Stance DB Row "Renegade"</t>
  </si>
  <si>
    <t>SA Cable Rows (feet even)</t>
  </si>
  <si>
    <t>SA SL Cable Row</t>
  </si>
  <si>
    <t>Split Stance SA Cable Row</t>
  </si>
  <si>
    <t>Split Stance SA Cable Row w/ rot</t>
  </si>
  <si>
    <t>TRX SA Row</t>
  </si>
  <si>
    <t>Atlas Curl</t>
  </si>
  <si>
    <t>BB Reverse Curl</t>
  </si>
  <si>
    <t>BB Standing Curl</t>
  </si>
  <si>
    <t>Cable Standing Curl</t>
  </si>
  <si>
    <t>Cable Supine Curl</t>
  </si>
  <si>
    <t>DB Hammer Curl</t>
  </si>
  <si>
    <t>DB Preacher Curl</t>
  </si>
  <si>
    <t>DB Standing Curl</t>
  </si>
  <si>
    <t>DB Zottoman Curl</t>
  </si>
  <si>
    <t>TRX Bicep Curl</t>
  </si>
  <si>
    <t>30° Kneeling Lean Away Pulldowns</t>
  </si>
  <si>
    <t>Chins</t>
  </si>
  <si>
    <t>Landmine Row</t>
  </si>
  <si>
    <t>Lat-Pulldown</t>
  </si>
  <si>
    <t>Pull Ups</t>
  </si>
  <si>
    <t>Reverse Grip Pulldown</t>
  </si>
  <si>
    <t>SA Pulldown</t>
  </si>
  <si>
    <t>Straight Arm Pulldown/Pullover</t>
  </si>
  <si>
    <t>DB Front Squat - Press</t>
  </si>
  <si>
    <t>Good Morning + Rev Lunge</t>
  </si>
  <si>
    <t>Landmine RDL + Row</t>
  </si>
  <si>
    <t>Landmine Squat + Press</t>
  </si>
  <si>
    <t>Low-High Cable Lift w/ Step</t>
  </si>
  <si>
    <t>Push up + Prone jackknife</t>
  </si>
  <si>
    <t>Pushup + Knee Throw</t>
  </si>
  <si>
    <t>RDL + Bent Over Row</t>
  </si>
  <si>
    <t>Reverse Lunge - SA Press</t>
  </si>
  <si>
    <t>Reverse Lunge + SA Cable Row</t>
  </si>
  <si>
    <t>Side Lunge + SA Press</t>
  </si>
  <si>
    <t>SL RDL + SA Cable Row</t>
  </si>
  <si>
    <t xml:space="preserve">Squat - SA Cable Row </t>
  </si>
  <si>
    <t>Step Up - SA Press</t>
  </si>
  <si>
    <t>Turkish Get Up</t>
  </si>
  <si>
    <t>Sprint Cuts</t>
  </si>
  <si>
    <t>Sprint and Walk Back</t>
  </si>
  <si>
    <t>Hang High Pulls</t>
  </si>
  <si>
    <t>Hang Jump Shrugs</t>
  </si>
  <si>
    <t>Hang Power Clean</t>
  </si>
  <si>
    <t>Hang Power Snatch</t>
  </si>
  <si>
    <t>KB Swings</t>
  </si>
  <si>
    <t>Power Clean</t>
  </si>
  <si>
    <t>Power Snatch</t>
  </si>
  <si>
    <t>2-3 Box Jump Circuit Lateral</t>
  </si>
  <si>
    <t>2-3 Box Jump Circuit Linear</t>
  </si>
  <si>
    <t>Depth Jump</t>
  </si>
  <si>
    <t>High Lvl Box Jump</t>
  </si>
  <si>
    <t>Jump Squat</t>
  </si>
  <si>
    <t>Jumping Lunge Exchange</t>
  </si>
  <si>
    <t>Jumping Split Squat</t>
  </si>
  <si>
    <t>Lateral Box Jump</t>
  </si>
  <si>
    <t>Low Lvl Box Jump</t>
  </si>
  <si>
    <t>Power Step-up</t>
  </si>
  <si>
    <t>SA DB Clean and Jerk</t>
  </si>
  <si>
    <t>SA DB Snatch</t>
  </si>
  <si>
    <t>SA KB Clean</t>
  </si>
  <si>
    <t>SA KB Snatch</t>
  </si>
  <si>
    <t>Plyo Pushup</t>
  </si>
  <si>
    <t>Gladiator Strikes 10s:10s</t>
  </si>
  <si>
    <t>Tornado Chops</t>
  </si>
  <si>
    <t>MedBall</t>
  </si>
  <si>
    <t>MB Backward Scoop Throw</t>
  </si>
  <si>
    <t>MB Floor Slams</t>
  </si>
  <si>
    <t>MB Forward Bounce Pass</t>
  </si>
  <si>
    <t>MB Forward Scoop Throw</t>
  </si>
  <si>
    <t>MB Lunging Chest Throw for dist</t>
  </si>
  <si>
    <t>MB Squatting Chest Throw for dist</t>
  </si>
  <si>
    <t>MB 1/2 Kneel Chest Throw</t>
  </si>
  <si>
    <t>MB Chest Throw</t>
  </si>
  <si>
    <t>MB Recoiled Shot Put Throw</t>
  </si>
  <si>
    <t>MB Split Stance Chest Throw</t>
  </si>
  <si>
    <t>MB Tall Kneel Chest Throw</t>
  </si>
  <si>
    <t>MB 1/2 Kneel Front Rot Throw</t>
  </si>
  <si>
    <t>MB 1/2 Kneel Side Rot Throw</t>
  </si>
  <si>
    <t>MB Alternating Front Rot Throw</t>
  </si>
  <si>
    <t>MB Cross Over Rot Side Throw</t>
  </si>
  <si>
    <t>MB Front Rot Throw</t>
  </si>
  <si>
    <t>MB Hot Foot Rot Side Throw</t>
  </si>
  <si>
    <t>MB Rot Shot Put Throw</t>
  </si>
  <si>
    <t>MB Side Rot Throw</t>
  </si>
  <si>
    <t>MB Side Rot Throw w/ Step</t>
  </si>
  <si>
    <t>MB SL Front Rot Throw</t>
  </si>
  <si>
    <t>MB SL Rot Side Throw</t>
  </si>
  <si>
    <t>MB SL Side Rot Throw</t>
  </si>
  <si>
    <t>MB Split Stance Front Rot Throw</t>
  </si>
  <si>
    <t>MB Split Stance Side Rot Throw</t>
  </si>
  <si>
    <t>MB Tall Kneel Front Rot Throw</t>
  </si>
  <si>
    <t>MB Tall Kneel Side Rot Throw</t>
  </si>
  <si>
    <t>1/2 kneeling MB Chop Throw</t>
  </si>
  <si>
    <t>Tall Kneeling MB Chop Throw</t>
  </si>
  <si>
    <t>MB OH Throw</t>
  </si>
  <si>
    <t>MB OH Throw w/ Step</t>
  </si>
  <si>
    <t>MB Rollover Slams</t>
  </si>
  <si>
    <t>MB Staggered Stance OH Throw</t>
  </si>
  <si>
    <t>MB Tall Kneel OH Throw</t>
  </si>
  <si>
    <t>Assymetrical Walk</t>
  </si>
  <si>
    <t>DB Waiter's Walk</t>
  </si>
  <si>
    <t>Farmer's Walk</t>
  </si>
  <si>
    <t>Front-Loaded Walk</t>
  </si>
  <si>
    <t>High-Low Walk</t>
  </si>
  <si>
    <t>KB Bottom's Up Walk</t>
  </si>
  <si>
    <t>KB Waiter's Walk</t>
  </si>
  <si>
    <t>OH Plate Walk</t>
  </si>
  <si>
    <t>SA Farmer's Walk</t>
  </si>
  <si>
    <t>Shoulder Carry</t>
  </si>
  <si>
    <t>Forward Hurdle Jumps</t>
  </si>
  <si>
    <t>Forward Sprint - Walk Back</t>
  </si>
  <si>
    <t>Jump Rope</t>
  </si>
  <si>
    <t>Lateral Shuttle Runs</t>
  </si>
  <si>
    <t>Power Skips</t>
  </si>
  <si>
    <t>Speed Ladder</t>
  </si>
  <si>
    <t>Suicides</t>
  </si>
  <si>
    <t>Zig Zag Runs</t>
  </si>
  <si>
    <t>Bear Hug Squat</t>
  </si>
  <si>
    <t>BW Jump Squats</t>
  </si>
  <si>
    <t>SA Off Set Loaded Squat</t>
  </si>
  <si>
    <t>Shoulder Squat</t>
  </si>
  <si>
    <t>Speed BW Squats</t>
  </si>
  <si>
    <t>Zercher Squats</t>
  </si>
  <si>
    <t>KB Cleans</t>
  </si>
  <si>
    <t>KB Snatch</t>
  </si>
  <si>
    <t>MB Backward Scoop Throws</t>
  </si>
  <si>
    <t>MB Forward Scoop Throws</t>
  </si>
  <si>
    <t>Sandbag Cleans</t>
  </si>
  <si>
    <t>Sandbag Shouldering</t>
  </si>
  <si>
    <t>Tire Flips</t>
  </si>
  <si>
    <t>Goblet Overhead Press</t>
  </si>
  <si>
    <t>MB Chest Throws</t>
  </si>
  <si>
    <t>MB Push Press Throws</t>
  </si>
  <si>
    <t>Sandbag Presses</t>
  </si>
  <si>
    <t>TRX Push Up to Knee Drive</t>
  </si>
  <si>
    <t>KB Bent Over Crush Grip Rows</t>
  </si>
  <si>
    <t>MB 1/2 Kneel Chops</t>
  </si>
  <si>
    <t>MB Tall Kneeling Chops</t>
  </si>
  <si>
    <t>SA TRX Inverted Rows</t>
  </si>
  <si>
    <t>Sled Rope Rows</t>
  </si>
  <si>
    <t>Sledgehammer Strikes</t>
  </si>
  <si>
    <t>TRX SL Inverted Rows</t>
  </si>
  <si>
    <t>Front Plank</t>
  </si>
  <si>
    <t>Front Plank on SB</t>
  </si>
  <si>
    <t>Front Plank w/ arm reach</t>
  </si>
  <si>
    <t>Push Up Hold on SB</t>
  </si>
  <si>
    <t>Push Up Hold on TRX</t>
  </si>
  <si>
    <t>Side Plank</t>
  </si>
  <si>
    <t>Side Plank ft on SB</t>
  </si>
  <si>
    <t>SL Front Plank</t>
  </si>
  <si>
    <t>Tall Front Plank w/ arm reach</t>
  </si>
  <si>
    <t>TRX Front Plank</t>
  </si>
  <si>
    <t>TRX Side Plank</t>
  </si>
  <si>
    <t>Alt T-Stabilization</t>
  </si>
  <si>
    <t>Alternating Side Plank</t>
  </si>
  <si>
    <t>Front Plank w/ row</t>
  </si>
  <si>
    <t>Front Plank w/ wt transfer</t>
  </si>
  <si>
    <t>Renegade Rows</t>
  </si>
  <si>
    <t>SB Stir the Pot</t>
  </si>
  <si>
    <t>Side Plank w/ row</t>
  </si>
  <si>
    <t>Val Slide Push Aways</t>
  </si>
  <si>
    <t>Dead Bug</t>
  </si>
  <si>
    <t>Dead Bug w/ Plate Hold</t>
  </si>
  <si>
    <t>Hard Roll</t>
  </si>
  <si>
    <t>Passive Leg Lowering</t>
  </si>
  <si>
    <t>Prone Cobras</t>
  </si>
  <si>
    <t>Push Up Hold w/ Rot Stab</t>
  </si>
  <si>
    <t>Stiff Arm Pulldowns</t>
  </si>
  <si>
    <t>1/2 Kneeling Anti-Rot Hold</t>
  </si>
  <si>
    <t>Standing Anti Rot Hold</t>
  </si>
  <si>
    <t>Tall Kneeling Anti-Rot Hold</t>
  </si>
  <si>
    <t>Ab Dolly Roll Outs</t>
  </si>
  <si>
    <t>Ab Wheel Roll Outs</t>
  </si>
  <si>
    <t>Alligator Drags</t>
  </si>
  <si>
    <t>Barbell Roll Outs</t>
  </si>
  <si>
    <t>Forward Ball Roll Outs</t>
  </si>
  <si>
    <t>Full Val Slide Push Aways</t>
  </si>
  <si>
    <t>TRX Body Saw</t>
  </si>
  <si>
    <t>TRX Fall Outs</t>
  </si>
  <si>
    <t>1/2 Kneeling Anti-Rot Press</t>
  </si>
  <si>
    <t>1/2 Kneeling Cable Bar Chops</t>
  </si>
  <si>
    <t>1/2 Kneeling Cable Bar Lifts</t>
  </si>
  <si>
    <t>Anti Rot Grappler Twist w/ handles</t>
  </si>
  <si>
    <t>KB 1/2 Kneeling Halos</t>
  </si>
  <si>
    <t>KB Tall Kneeling Halos</t>
  </si>
  <si>
    <t>Standing Anti Rot Press</t>
  </si>
  <si>
    <t>Tall Kneeing Cable Bar Lifts</t>
  </si>
  <si>
    <t>Tall Kneeling Anti-Rot Press</t>
  </si>
  <si>
    <t>Tall Kneeling Cable Bar Chops</t>
  </si>
  <si>
    <t>Active Leg Drops w/ Band</t>
  </si>
  <si>
    <t>Active Leg Lowering</t>
  </si>
  <si>
    <t>Hanging Knee Raise</t>
  </si>
  <si>
    <t>Hanging Leg Raise</t>
  </si>
  <si>
    <t>Leg Raising w/ CE</t>
  </si>
  <si>
    <t>Mountain Climbers</t>
  </si>
  <si>
    <t>Prone Jackknife</t>
  </si>
  <si>
    <t>Prone Pike</t>
  </si>
  <si>
    <t>Cable Weighted Crunch</t>
  </si>
  <si>
    <t>Supine Jacknife "V-Situp"</t>
  </si>
  <si>
    <t>SL Jackknife</t>
  </si>
  <si>
    <t>1/2 Get Ups</t>
  </si>
  <si>
    <t>KB Windmills</t>
  </si>
  <si>
    <t>Alt High-Low Cable Woodchops</t>
  </si>
  <si>
    <t>Alt Low-High Cable Woodchops</t>
  </si>
  <si>
    <t>Alternating Side Planks</t>
  </si>
  <si>
    <t>Dyn Cable Push-Pulls</t>
  </si>
  <si>
    <t>Grappler Twists</t>
  </si>
  <si>
    <t>High-Low Cable Woodchops</t>
  </si>
  <si>
    <t>Horizontal Cable Woodchops</t>
  </si>
  <si>
    <t>Low-High Cable Woodchops</t>
  </si>
  <si>
    <t>Finisher</t>
  </si>
  <si>
    <t>10yd Sprints</t>
  </si>
  <si>
    <t>Alt Get Ups</t>
  </si>
  <si>
    <t>Alt Low Speed Step Ups</t>
  </si>
  <si>
    <t>Burpee Intervals</t>
  </si>
  <si>
    <t>BW Circuit</t>
  </si>
  <si>
    <t>BW Countdowns</t>
  </si>
  <si>
    <t>Core Tabata</t>
  </si>
  <si>
    <t>Dynamic Mode Sprint</t>
  </si>
  <si>
    <t xml:space="preserve">Jump Rope </t>
  </si>
  <si>
    <t>KB Swing Interval</t>
  </si>
  <si>
    <t>Ladders</t>
  </si>
  <si>
    <t>Med Ball Circuit</t>
  </si>
  <si>
    <t>Plate Push</t>
  </si>
  <si>
    <t>Prowler Sprint Pushes</t>
  </si>
  <si>
    <t>Rope Intervals</t>
  </si>
  <si>
    <t>Shuttle Runs</t>
  </si>
  <si>
    <t>Speed Ladder Intervals</t>
  </si>
  <si>
    <t>Speed Squat</t>
  </si>
  <si>
    <t>Squat Series</t>
  </si>
  <si>
    <t>Stepmill Interval 60s 1:1</t>
  </si>
  <si>
    <t>Throw and Chase</t>
  </si>
  <si>
    <t>Versa-Climber Intervals</t>
  </si>
  <si>
    <t>RESISTANCE TRAINING</t>
  </si>
  <si>
    <t>1/2 Kneel Hip Flexor w/ T-Reach</t>
  </si>
  <si>
    <t>90-90 Hip stretch on floor</t>
  </si>
  <si>
    <t>Brettzel</t>
  </si>
  <si>
    <t>Brettzel 2</t>
  </si>
  <si>
    <t>Face Wall Hip Flexor Str w/ Quad</t>
  </si>
  <si>
    <t>FFE Hip Flexor Stretch</t>
  </si>
  <si>
    <t xml:space="preserve">Hip Flexor Stretch w/ Quad </t>
  </si>
  <si>
    <t>Open 1/2 Kneeling Add Mob</t>
  </si>
  <si>
    <t>Prone Piriformis Stretch</t>
  </si>
  <si>
    <t>Prone Quad Str w/ strap</t>
  </si>
  <si>
    <t>Quadruped Rock Back</t>
  </si>
  <si>
    <t>Seated Fig 4 Hip Stretch</t>
  </si>
  <si>
    <t>SL Wall Ankle Mob</t>
  </si>
  <si>
    <t>Standing Rot Hamstring Mob</t>
  </si>
  <si>
    <t>Standing TFL Str</t>
  </si>
  <si>
    <t>Supine Cross Body Knee Hug Str</t>
  </si>
  <si>
    <t>Supine Knee to Knee Str</t>
  </si>
  <si>
    <t>Supine Wall Add Str</t>
  </si>
  <si>
    <t>Table Fig 4 Hip Stretch</t>
  </si>
  <si>
    <t>Wall Side Leg Swings</t>
  </si>
  <si>
    <t>active lock SL Hip Bridge</t>
  </si>
  <si>
    <t>Bent 4 way Miniband Walks</t>
  </si>
  <si>
    <t>Bent Lateral Miniband Walks</t>
  </si>
  <si>
    <t>Bridge Marching</t>
  </si>
  <si>
    <t>crossed leg SL Hip Bridge</t>
  </si>
  <si>
    <t>DBL Hip Bridge w/ knee ext</t>
  </si>
  <si>
    <t>DBL Leg Hip Bridge</t>
  </si>
  <si>
    <t>Hip Airplanes</t>
  </si>
  <si>
    <t>hip/thigh ext</t>
  </si>
  <si>
    <t>Inv Hamstring</t>
  </si>
  <si>
    <t>Lat Shift RNT Squat</t>
  </si>
  <si>
    <t>passive lock SL Hip Bridge</t>
  </si>
  <si>
    <t>Pressing snatch balance</t>
  </si>
  <si>
    <t>prone figure 4 knee raise</t>
  </si>
  <si>
    <t>Quadruped Adduct Rock Back</t>
  </si>
  <si>
    <t>Quadruped for/rev hip circles</t>
  </si>
  <si>
    <t>Quadruped hydrant</t>
  </si>
  <si>
    <t>RNT Split Squat</t>
  </si>
  <si>
    <t>Seated Hip Flexor Iso Holds</t>
  </si>
  <si>
    <t>Side Lying Clam Shells</t>
  </si>
  <si>
    <t>SL Straight Leg Bridge on Roller</t>
  </si>
  <si>
    <t>stand band knee in/out</t>
  </si>
  <si>
    <t>Standing Hip Flexor Iso Holds</t>
  </si>
  <si>
    <t>Supine Clam Shell w/ mini</t>
  </si>
  <si>
    <t>Supine Hip Int Rot Isos</t>
  </si>
  <si>
    <t>supine psoas iso holds w/ mini</t>
  </si>
  <si>
    <t>Toe Touch Progression</t>
  </si>
  <si>
    <t>Wall Glute Iso March</t>
  </si>
  <si>
    <t>X-Band Walks</t>
  </si>
  <si>
    <t>Yoga Table Str</t>
  </si>
  <si>
    <t>UPPER BODY</t>
  </si>
  <si>
    <t>Bench T/S Ext Mob</t>
  </si>
  <si>
    <t>Bent Over Band Lat Str</t>
  </si>
  <si>
    <t>Corner Pec Minor Str</t>
  </si>
  <si>
    <t>Cross Legged T/S Twists</t>
  </si>
  <si>
    <t>High Step w/ Rot (dowel)</t>
  </si>
  <si>
    <t>Prone Press Ups</t>
  </si>
  <si>
    <t>Quadruped T/S Rot/Ext ER</t>
  </si>
  <si>
    <t>Quadruped T/S Rot/Ext IR</t>
  </si>
  <si>
    <t>SA Band Traction Chest Str</t>
  </si>
  <si>
    <t>Seated T/S Twist w/ CE</t>
  </si>
  <si>
    <t>Side Ly Diag Reach</t>
  </si>
  <si>
    <t>Side Ly Rib Pulls</t>
  </si>
  <si>
    <t>Side Ly Shld Flex/Ext</t>
  </si>
  <si>
    <t>Sleeper Stretch</t>
  </si>
  <si>
    <t>Split Stance w/ Diag Dowel Push</t>
  </si>
  <si>
    <t>Standing Lat Stretch</t>
  </si>
  <si>
    <t>TRX Child's Pose Stretch</t>
  </si>
  <si>
    <t>TRX T Chest Strech</t>
  </si>
  <si>
    <t>TRX Y Chest Str</t>
  </si>
  <si>
    <t>Upper Trap Stretch</t>
  </si>
  <si>
    <t>Band Pullapart Series</t>
  </si>
  <si>
    <t>Band Pullaparts</t>
  </si>
  <si>
    <t>Bench T-Spine Mob</t>
  </si>
  <si>
    <t>Behind Neck Band Pulldown</t>
  </si>
  <si>
    <t>Doorway/Corner Wall Slides</t>
  </si>
  <si>
    <t>Dyn Blackburn</t>
  </si>
  <si>
    <t>Floor Wall Sit w/ Press</t>
  </si>
  <si>
    <t>Flutters</t>
  </si>
  <si>
    <t>Forearm Wall Slides w/ band</t>
  </si>
  <si>
    <t>Hand Step Ups</t>
  </si>
  <si>
    <t>KB Arm Bar</t>
  </si>
  <si>
    <t>Prone  Is</t>
  </si>
  <si>
    <t>Prone Row to L-Raise</t>
  </si>
  <si>
    <t>Prone Ts</t>
  </si>
  <si>
    <t>Prone Ys</t>
  </si>
  <si>
    <t>Prone Y-T-Is</t>
  </si>
  <si>
    <t>Quadruped Scap Push ups</t>
  </si>
  <si>
    <t>Reach Roll &amp; Lift</t>
  </si>
  <si>
    <t>SA Statue of Liberties</t>
  </si>
  <si>
    <t>Scap Dips</t>
  </si>
  <si>
    <t>Scap Pulldowns</t>
  </si>
  <si>
    <t>Scap Push Ups</t>
  </si>
  <si>
    <t>Scapular Floor Slides</t>
  </si>
  <si>
    <t>Scapular Wall Slides</t>
  </si>
  <si>
    <t>Standing No Money</t>
  </si>
  <si>
    <t>Supine No Money</t>
  </si>
  <si>
    <t>Wall Ys</t>
  </si>
  <si>
    <t>YTWL</t>
  </si>
  <si>
    <t>Dynamic Warm-up</t>
  </si>
  <si>
    <t>Arm Swing</t>
  </si>
  <si>
    <t>A-Skip Forward</t>
  </si>
  <si>
    <t>A-Skip Reverse</t>
  </si>
  <si>
    <t>Carioca</t>
  </si>
  <si>
    <t>High Knee</t>
  </si>
  <si>
    <t>High Knee to Chest to Lunge</t>
  </si>
  <si>
    <t>High Skip</t>
  </si>
  <si>
    <t>Leg Swing</t>
  </si>
  <si>
    <t>RDL 3-Step Jog</t>
  </si>
  <si>
    <t>Side Shuffle</t>
  </si>
  <si>
    <t>Side Shuffle Sumo Squat</t>
  </si>
  <si>
    <t>Straight Leg Kick 3-Step Jog</t>
  </si>
  <si>
    <t>Sumo Shuffle</t>
  </si>
  <si>
    <t>Torso Twist</t>
  </si>
  <si>
    <t>MOBILITY/STABILITY &amp; WARM-UP</t>
  </si>
  <si>
    <t>1a</t>
  </si>
  <si>
    <t>1b</t>
  </si>
  <si>
    <t>1c</t>
  </si>
  <si>
    <t>1d</t>
  </si>
  <si>
    <t>1e</t>
  </si>
  <si>
    <t>1f</t>
  </si>
  <si>
    <t>2a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</si>
  <si>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</si>
  <si>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</si>
  <si>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</si>
  <si>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</si>
  <si>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</si>
  <si>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</si>
  <si>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</si>
  <si>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</si>
  <si>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</si>
  <si>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Reps/Time</t>
  </si>
  <si>
    <t>3-way Hamstring Stretch</t>
  </si>
  <si>
    <t>Battle Ropes 15s:30s</t>
  </si>
  <si>
    <t>3-way Band Hamstring Stretch</t>
  </si>
  <si>
    <t>Bench Leg Raise w/ Pike</t>
  </si>
  <si>
    <t>4d</t>
  </si>
  <si>
    <t>Burpee</t>
  </si>
  <si>
    <t>Foam Roll as needed</t>
  </si>
  <si>
    <t>Power/Speed/Agility</t>
  </si>
  <si>
    <t>Speed Ladder w/ Hurdles</t>
  </si>
  <si>
    <t>Day A</t>
  </si>
  <si>
    <t>Day B</t>
  </si>
  <si>
    <t>Standing 3 Way Hamstring Stretch</t>
  </si>
  <si>
    <t>5/3/1 Main Lift #1</t>
  </si>
  <si>
    <t>5/3/1 Main Lift #2</t>
  </si>
  <si>
    <t>Accessory Work</t>
  </si>
  <si>
    <t>3a</t>
  </si>
  <si>
    <t>Week 2</t>
  </si>
  <si>
    <t>Week 3</t>
  </si>
  <si>
    <t>Week 4</t>
  </si>
  <si>
    <t>5,5,5,3,1</t>
  </si>
  <si>
    <t>Legs</t>
  </si>
  <si>
    <t>Core</t>
  </si>
  <si>
    <t>Pull Power</t>
  </si>
  <si>
    <t>Push Power</t>
  </si>
  <si>
    <t>Legs Power</t>
  </si>
  <si>
    <t>MB Power</t>
  </si>
  <si>
    <t>Heavy Sled</t>
  </si>
  <si>
    <t>Sled</t>
  </si>
  <si>
    <t>Push Ups (weighted)</t>
  </si>
  <si>
    <t>Plate Hold Reverse Crunch</t>
  </si>
  <si>
    <t>Plate Front Raise Unsupported</t>
  </si>
  <si>
    <t>4e</t>
  </si>
  <si>
    <t>4f</t>
  </si>
  <si>
    <t>Shoulder Shrug</t>
  </si>
  <si>
    <t>Narrow Push Ups</t>
  </si>
  <si>
    <t>Feet Elevated Pushup Plank</t>
  </si>
  <si>
    <t>MB Situp Throws</t>
  </si>
  <si>
    <t>Prowler Push (Strength-Speed)</t>
  </si>
  <si>
    <t>Prowler Sprints (Speed-Strength)</t>
  </si>
  <si>
    <t>MB Squat - Push Press Throw</t>
  </si>
  <si>
    <t>SA Bent Over Row</t>
  </si>
  <si>
    <t>Reverse Lunge + Step-up</t>
  </si>
  <si>
    <t>Client:</t>
  </si>
  <si>
    <t>Trainer:</t>
  </si>
  <si>
    <t>DEADLIFT</t>
  </si>
  <si>
    <t>SQUAT</t>
  </si>
  <si>
    <t>BENCH PRESS</t>
  </si>
  <si>
    <t>1RM Calculator</t>
  </si>
  <si>
    <t>Weight Lifted =</t>
  </si>
  <si>
    <t># of Reps =</t>
  </si>
  <si>
    <t>Estimated 1RM =</t>
  </si>
  <si>
    <t>Training 1RM =</t>
  </si>
  <si>
    <t>WEEK 1</t>
  </si>
  <si>
    <t>Set</t>
  </si>
  <si>
    <t>Reps</t>
  </si>
  <si>
    <t>REPS</t>
  </si>
  <si>
    <t>1RM SCORE</t>
  </si>
  <si>
    <t>WEEK 2</t>
  </si>
  <si>
    <t>WEEK 3</t>
  </si>
  <si>
    <t>Week</t>
  </si>
  <si>
    <t>Sets/Reps</t>
  </si>
  <si>
    <t>3x5</t>
  </si>
  <si>
    <t>5,5,3,3,3+</t>
  </si>
  <si>
    <t>5,5,5,3,1+</t>
  </si>
  <si>
    <t>4x5,5+</t>
  </si>
  <si>
    <t>3+</t>
  </si>
  <si>
    <t>1+</t>
  </si>
  <si>
    <t>NA</t>
  </si>
  <si>
    <t>5/3/1 Main Lift Lower Body</t>
  </si>
  <si>
    <t>5/3/1 Main Lift Upper Body</t>
  </si>
  <si>
    <t>Dan Stephenson</t>
  </si>
  <si>
    <t>OLYMPIC LIFTING</t>
  </si>
  <si>
    <t>Clean</t>
  </si>
  <si>
    <t>Power Clean and Jerk</t>
  </si>
  <si>
    <t>Hang Clean</t>
  </si>
  <si>
    <t>Hang Clean and Jerk</t>
  </si>
  <si>
    <t>Clean from Blocks</t>
  </si>
  <si>
    <t>Squat Clean</t>
  </si>
  <si>
    <t>Squat Clean and Jerk</t>
  </si>
  <si>
    <t>Power High Pulls</t>
  </si>
  <si>
    <t>High Pulls from Blocks</t>
  </si>
  <si>
    <t>Jerk</t>
  </si>
  <si>
    <t>Split Jerk</t>
  </si>
  <si>
    <t>Squat Jerk</t>
  </si>
  <si>
    <t>Strict OH Press</t>
  </si>
  <si>
    <t>Snatch</t>
  </si>
  <si>
    <t>Hang Snatch</t>
  </si>
  <si>
    <t>Snatch Grip Squat-Press</t>
  </si>
  <si>
    <t>Snatch from Blocks</t>
  </si>
  <si>
    <t>Snatch Grip High Pulls</t>
  </si>
  <si>
    <t>Snatch Grip High Pulls Blocks</t>
  </si>
  <si>
    <t>Squat Snatch</t>
  </si>
  <si>
    <t>Snatch Grip OH Squat</t>
  </si>
  <si>
    <t>Snatch Grip Deadlift Blocks</t>
  </si>
  <si>
    <t>CLEAN AND JERK</t>
  </si>
  <si>
    <t>SNATCH</t>
  </si>
  <si>
    <t>FRONT SQUAT</t>
  </si>
  <si>
    <t>OVERHEAD PRESS</t>
  </si>
  <si>
    <t>5/3/1 Calculator</t>
  </si>
  <si>
    <t>5+</t>
  </si>
  <si>
    <t>WEEK 4 (Deload)</t>
  </si>
  <si>
    <t>Bodybuilder</t>
  </si>
  <si>
    <t>Powerlifter</t>
  </si>
  <si>
    <t>Olympic lifter</t>
  </si>
  <si>
    <t>Anaerobic athlete (e.g. hockey or football player)*</t>
  </si>
  <si>
    <t>Block 2</t>
  </si>
  <si>
    <t>Block 3</t>
  </si>
  <si>
    <t>Block 4</t>
  </si>
  <si>
    <t>Block 5</t>
  </si>
  <si>
    <t>Block 6</t>
  </si>
  <si>
    <t>Hypertrophy</t>
  </si>
  <si>
    <t>Strength</t>
  </si>
  <si>
    <t>Block 1</t>
  </si>
  <si>
    <t xml:space="preserve">Hypertrophy </t>
  </si>
  <si>
    <t xml:space="preserve">Strength </t>
  </si>
  <si>
    <t xml:space="preserve">Power </t>
  </si>
  <si>
    <t xml:space="preserve"> Power</t>
  </si>
  <si>
    <t xml:space="preserve"> Strength</t>
  </si>
  <si>
    <t>General Fitness</t>
  </si>
  <si>
    <t>Conditioning</t>
  </si>
  <si>
    <t>Block 7</t>
  </si>
  <si>
    <t>Block 8</t>
  </si>
  <si>
    <t>Block 9</t>
  </si>
  <si>
    <t>Block 10</t>
  </si>
  <si>
    <t>Block 11</t>
  </si>
  <si>
    <t>Block 12</t>
  </si>
  <si>
    <t>10e</t>
  </si>
  <si>
    <t>15e</t>
  </si>
  <si>
    <t>8e</t>
  </si>
  <si>
    <t>40yd</t>
  </si>
  <si>
    <t>30s/e</t>
  </si>
  <si>
    <t>Sumo Deadlift High Pull</t>
  </si>
  <si>
    <t>Wk 1</t>
  </si>
  <si>
    <t>Wk 2</t>
  </si>
  <si>
    <t>Wk 3</t>
  </si>
  <si>
    <t>Wk 4</t>
  </si>
  <si>
    <t>5/3/1 Main Lift</t>
  </si>
  <si>
    <t>Day C</t>
  </si>
  <si>
    <t>Day D</t>
  </si>
  <si>
    <t>Leg Press</t>
  </si>
  <si>
    <t>Hack Squat</t>
  </si>
  <si>
    <t>HS SL Curl Machine</t>
  </si>
  <si>
    <t>Leg Curl Machine</t>
  </si>
  <si>
    <t>Leg Extension Machine</t>
  </si>
  <si>
    <t>Speed Deadlift</t>
  </si>
  <si>
    <t>Band Bench Press</t>
  </si>
  <si>
    <t>Pin Press</t>
  </si>
  <si>
    <t>Board Press 1 Ply</t>
  </si>
  <si>
    <t>Board Press 2 Ply</t>
  </si>
  <si>
    <t>Board Press 3 Ply</t>
  </si>
  <si>
    <t>7a</t>
  </si>
  <si>
    <t>7b</t>
  </si>
  <si>
    <t>Stability Ball Leg Curl</t>
  </si>
  <si>
    <t>Leg Curl/Drag on Aerobic Step</t>
  </si>
  <si>
    <t>3b</t>
  </si>
  <si>
    <t>Pendlay Rows</t>
  </si>
  <si>
    <t>DB Chest Supported Rows High</t>
  </si>
  <si>
    <t>BB Seated Shoulder Press</t>
  </si>
  <si>
    <t>BB Seated OH Pin Press</t>
  </si>
  <si>
    <t>Pull ups</t>
  </si>
  <si>
    <t>80yd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</si>
  <si>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</si>
  <si>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</si>
  <si>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</si>
  <si>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</si>
  <si>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</si>
  <si>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</si>
  <si>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</si>
  <si>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</si>
  <si>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Name:</t>
  </si>
  <si>
    <t>One Rep Max (1RM) Testing</t>
  </si>
  <si>
    <t>KB Single Arm OH Press</t>
  </si>
  <si>
    <t>Max Rep Testing</t>
  </si>
  <si>
    <t>Pistol Squat</t>
  </si>
  <si>
    <t>1 Arm Pushup</t>
  </si>
  <si>
    <t>Pushup</t>
  </si>
  <si>
    <t>Pullup</t>
  </si>
  <si>
    <t>Plank Hold (sec)</t>
  </si>
  <si>
    <t>Right:</t>
  </si>
  <si>
    <t>Left:</t>
  </si>
  <si>
    <t>Energy System Development</t>
  </si>
  <si>
    <t>Trainer: Dan Stephenson</t>
  </si>
  <si>
    <t>Phase 1</t>
  </si>
  <si>
    <t>Day 1</t>
  </si>
  <si>
    <t>Time</t>
  </si>
  <si>
    <t>Day 2</t>
  </si>
  <si>
    <t>Day 3</t>
  </si>
  <si>
    <t>Day 4</t>
  </si>
  <si>
    <t>Day 5</t>
  </si>
  <si>
    <t>Fixed Time Intervals</t>
  </si>
  <si>
    <t>20-30</t>
  </si>
  <si>
    <t>Low- Impact Steady State</t>
  </si>
  <si>
    <t>45-60</t>
  </si>
  <si>
    <t>Group Fitness Class</t>
  </si>
  <si>
    <t>55min</t>
  </si>
  <si>
    <t>Phase 2</t>
  </si>
  <si>
    <t>Phase 3</t>
  </si>
  <si>
    <t>Phase 4</t>
  </si>
  <si>
    <t>Notes:</t>
  </si>
  <si>
    <t>●  Please wear a heart rate monitor during every training session.</t>
  </si>
  <si>
    <t>●  Steady State Training should be performed at 60-75% of maximum heart rate.</t>
  </si>
  <si>
    <t xml:space="preserve">● Heart Rate Interval Training should be perfomed with active intervals until 85% of maximum heart rate, and rest intervals until 60% of maximum heart rate. </t>
  </si>
  <si>
    <t>●  If energy system development training is performed same day as strength training, energy system development will occur after after the strength training.</t>
  </si>
  <si>
    <t>●  Acceptable Low-Impact exercises would include using the elliptical, rower, bicycle, versa climber, kayak, or arm ergometer.</t>
  </si>
  <si>
    <t>Main Lift</t>
  </si>
  <si>
    <t>Wk 5</t>
  </si>
  <si>
    <t>Wk 6</t>
  </si>
  <si>
    <t>Heavy</t>
  </si>
  <si>
    <t>%</t>
  </si>
  <si>
    <t>Bodybuilding Cycle Calculator</t>
  </si>
  <si>
    <t>Volume</t>
  </si>
  <si>
    <t>Squat - Lower Body</t>
  </si>
  <si>
    <t>Leg Extension</t>
  </si>
  <si>
    <t>Leg Curl</t>
  </si>
  <si>
    <t>Seated Row</t>
  </si>
  <si>
    <t>Step-up</t>
  </si>
  <si>
    <t>5,5,5,3,3</t>
  </si>
  <si>
    <t>10,8,8,15,15</t>
  </si>
  <si>
    <t>5,5,3,3,2</t>
  </si>
  <si>
    <t>5,3,1,1,1+</t>
  </si>
  <si>
    <t>Barbell Row</t>
  </si>
  <si>
    <t>10,8,6,6,12</t>
  </si>
  <si>
    <t>10,8,8,6,15</t>
  </si>
  <si>
    <t xml:space="preserve"> </t>
  </si>
  <si>
    <t>DB Lateral Raise</t>
  </si>
  <si>
    <t>Deadlift - Back/Biceps</t>
  </si>
  <si>
    <t>Bench - Chest/Triceps</t>
  </si>
  <si>
    <t>Dips (weighted)</t>
  </si>
  <si>
    <t>Narrow Bench Press</t>
  </si>
  <si>
    <t>Incline DB Chest Press</t>
  </si>
  <si>
    <t>Incline DB Chest Fly</t>
  </si>
  <si>
    <t>Cable Leaning OH Tricep Ext</t>
  </si>
  <si>
    <t>Cable Straight Bar Extension</t>
  </si>
  <si>
    <t>Chinup</t>
  </si>
  <si>
    <t>Wide-Grip Lat Pull</t>
  </si>
  <si>
    <t>HS Lat Pull</t>
  </si>
  <si>
    <t>Standing BB Bicep Curl</t>
  </si>
  <si>
    <t>Preacher Curl</t>
  </si>
  <si>
    <t>Reverse Curl</t>
  </si>
  <si>
    <t>Seated Overhead Pin Press</t>
  </si>
  <si>
    <t>Seated DB Overhead Press</t>
  </si>
  <si>
    <t>Cable Lateral Raise</t>
  </si>
  <si>
    <t>Plate Front Raise</t>
  </si>
  <si>
    <t>DB Shoulder Tri-Set</t>
  </si>
  <si>
    <t>DB Chest Supported High Row</t>
  </si>
  <si>
    <t>Farmer's Carry</t>
  </si>
  <si>
    <t>DB Shrug Ladder</t>
  </si>
  <si>
    <t>Overhead Press - Shoulders/Traps</t>
  </si>
  <si>
    <t>5e</t>
  </si>
  <si>
    <t>Day 6</t>
  </si>
  <si>
    <t>Day 7</t>
  </si>
  <si>
    <t>Conditioning/Core</t>
  </si>
  <si>
    <t>Rest</t>
  </si>
  <si>
    <t xml:space="preserve">Day of the week </t>
  </si>
  <si>
    <t xml:space="preserve">Body Parts Incorporated </t>
  </si>
  <si>
    <t xml:space="preserve">Details </t>
  </si>
  <si>
    <t xml:space="preserve">Monday </t>
  </si>
  <si>
    <t>Tuesday</t>
  </si>
  <si>
    <t xml:space="preserve">Wednesday </t>
  </si>
  <si>
    <t xml:space="preserve">Thursday </t>
  </si>
  <si>
    <t xml:space="preserve">Friday </t>
  </si>
  <si>
    <t xml:space="preserve">I really like incline dumbbells and pushups with feet elevated. </t>
  </si>
  <si>
    <t xml:space="preserve">Get outside for some uphill hiking during the summer or snow showing during the winter. </t>
  </si>
  <si>
    <t>Keep the intensity low and a 45 second burst every 20 mins. Try to keep duration under 90 mins. The goal is to reduce stress, get some sun with family and friends.</t>
  </si>
  <si>
    <t xml:space="preserve">Optional Cardio: 20 minutes of stair climbing  with 4 X 60 second bursts @ 80% on stair stepper. </t>
  </si>
  <si>
    <t xml:space="preserve">20 minutes walking uphill on treadmill. Do 4X 90 second bursts on steep incline 10% or more. Keep A1:C10 80% of max during bursts. </t>
  </si>
  <si>
    <t xml:space="preserve">Upper Body Push #1: Shoulders and Triceps (Mix dumbell VS barbell) </t>
  </si>
  <si>
    <t xml:space="preserve">Lower Body Push (Back squats, front squats, leg presses) and calf strengthening followed by bursts on exercise bike. Keep intensity very high, 95% max. Do 8 X 30 second bursts. </t>
  </si>
  <si>
    <t xml:space="preserve">Upper Body Pull: (Pull ups, rows, T-bar rows, upright rows) Alternate between yoga and cross fit and core work every week. Walking uphill on treadmill for 25 mins is great too. </t>
  </si>
  <si>
    <t>Active recovery: 30-90 minute walk, mild to moderate hike</t>
  </si>
  <si>
    <t xml:space="preserve">Focus on full-body weight movements:  bent over rows, dumbbell rows and pull-ups. </t>
  </si>
  <si>
    <t xml:space="preserve"> This is a modified rest day. Stay active but low intensity.</t>
  </si>
  <si>
    <t xml:space="preserve">It's important to do compound movements for legs, such as squats and leg press </t>
  </si>
  <si>
    <t xml:space="preserve">I’m a huge fan of standing military presses for both men and women. It's old school, but works well! </t>
  </si>
  <si>
    <t xml:space="preserve">Saturday </t>
  </si>
  <si>
    <t xml:space="preserve">Upper Body Push #2: Chest, bicepts and core strengthening. 20 minutes cardio on exercise bike. Do 5 X 60 second intervals at 75% of max. </t>
  </si>
  <si>
    <t xml:space="preserve">Lower Body Pull: Deadlifts, lunges, stiff-legged deadlifts, hamstring curl and calve raises </t>
  </si>
  <si>
    <t>Optional could be a group HIIT class or TRX class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</si>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</sst>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color theme="1"/>
      <name val="Tahoma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u/>
      <sz val="22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0" fillId="0" borderId="72" applyNumberFormat="0" applyFill="0" applyAlignment="0" applyProtection="0"/>
  </cellStyleXfs>
  <cellXfs count="285">
    <xf numFmtId="0" fontId="0" fillId="0" borderId="0" xfId="0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/>
    <xf numFmtId="0" fontId="4" fillId="0" borderId="0" xfId="1" applyFont="1"/>
    <xf numFmtId="0" fontId="5" fillId="0" borderId="0" xfId="1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0" xfId="1" applyFont="1" applyFill="1"/>
    <xf numFmtId="0" fontId="5" fillId="0" borderId="0" xfId="1" applyFont="1" applyFill="1" applyBorder="1"/>
    <xf numFmtId="0" fontId="4" fillId="0" borderId="0" xfId="0" applyFont="1"/>
    <xf numFmtId="0" fontId="6" fillId="0" borderId="0" xfId="0" applyFont="1"/>
    <xf numFmtId="0" fontId="1" fillId="2" borderId="13" xfId="0" applyFont="1" applyFill="1" applyBorder="1" applyAlignment="1">
      <alignment horizontal="center"/>
    </xf>
    <xf numFmtId="0" fontId="0" fillId="0" borderId="0" xfId="0" applyBorder="1" applyAlignment="1"/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0" xfId="0" applyAlignment="1">
      <alignment horizontal="center"/>
    </xf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49" fontId="9" fillId="3" borderId="0" xfId="0" applyNumberFormat="1" applyFont="1" applyFill="1" applyAlignment="1"/>
    <xf numFmtId="49" fontId="9" fillId="0" borderId="0" xfId="0" applyNumberFormat="1" applyFont="1" applyFill="1" applyAlignment="1"/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1" fillId="3" borderId="27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0" fillId="3" borderId="27" xfId="0" applyFill="1" applyBorder="1" applyAlignment="1">
      <alignment horizontal="right"/>
    </xf>
    <xf numFmtId="0" fontId="8" fillId="3" borderId="10" xfId="0" applyFont="1" applyFill="1" applyBorder="1"/>
    <xf numFmtId="0" fontId="13" fillId="3" borderId="7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/>
    </xf>
    <xf numFmtId="0" fontId="8" fillId="3" borderId="26" xfId="0" applyFont="1" applyFill="1" applyBorder="1"/>
    <xf numFmtId="0" fontId="0" fillId="0" borderId="0" xfId="0" applyFill="1" applyAlignment="1">
      <alignment horizontal="right"/>
    </xf>
    <xf numFmtId="0" fontId="0" fillId="0" borderId="10" xfId="0" applyFill="1" applyBorder="1" applyAlignment="1">
      <alignment horizontal="center"/>
    </xf>
    <xf numFmtId="0" fontId="1" fillId="2" borderId="29" xfId="0" applyFont="1" applyFill="1" applyBorder="1" applyAlignment="1"/>
    <xf numFmtId="0" fontId="0" fillId="0" borderId="30" xfId="0" applyBorder="1"/>
    <xf numFmtId="0" fontId="7" fillId="0" borderId="0" xfId="0" applyFont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0" fontId="7" fillId="0" borderId="0" xfId="0" applyFont="1" applyBorder="1" applyAlignment="1"/>
    <xf numFmtId="0" fontId="3" fillId="0" borderId="35" xfId="0" applyFont="1" applyBorder="1" applyAlignment="1">
      <alignment horizontal="center"/>
    </xf>
    <xf numFmtId="0" fontId="7" fillId="0" borderId="1" xfId="0" applyFont="1" applyBorder="1" applyAlignment="1"/>
    <xf numFmtId="0" fontId="3" fillId="0" borderId="2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3" fillId="0" borderId="0" xfId="0" applyFont="1" applyBorder="1"/>
    <xf numFmtId="0" fontId="3" fillId="0" borderId="3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/>
    <xf numFmtId="0" fontId="14" fillId="0" borderId="10" xfId="0" applyFont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5" fillId="0" borderId="0" xfId="0" applyFont="1"/>
    <xf numFmtId="0" fontId="8" fillId="3" borderId="6" xfId="0" applyFont="1" applyFill="1" applyBorder="1"/>
    <xf numFmtId="0" fontId="0" fillId="0" borderId="0" xfId="0" applyFont="1" applyFill="1" applyBorder="1"/>
    <xf numFmtId="0" fontId="0" fillId="3" borderId="28" xfId="0" applyFont="1" applyFill="1" applyBorder="1" applyAlignment="1">
      <alignment horizontal="right"/>
    </xf>
    <xf numFmtId="0" fontId="0" fillId="3" borderId="34" xfId="0" applyFont="1" applyFill="1" applyBorder="1" applyAlignment="1">
      <alignment horizontal="right"/>
    </xf>
    <xf numFmtId="0" fontId="0" fillId="3" borderId="0" xfId="0" applyFont="1" applyFill="1"/>
    <xf numFmtId="0" fontId="8" fillId="0" borderId="0" xfId="0" applyFont="1"/>
    <xf numFmtId="0" fontId="0" fillId="0" borderId="23" xfId="0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52" xfId="0" applyFont="1" applyBorder="1" applyAlignment="1">
      <alignment horizontal="center"/>
    </xf>
    <xf numFmtId="0" fontId="0" fillId="0" borderId="22" xfId="0" applyBorder="1" applyAlignment="1">
      <alignment vertical="center"/>
    </xf>
    <xf numFmtId="0" fontId="0" fillId="0" borderId="22" xfId="0" applyBorder="1"/>
    <xf numFmtId="0" fontId="0" fillId="0" borderId="55" xfId="0" applyBorder="1"/>
    <xf numFmtId="0" fontId="8" fillId="0" borderId="56" xfId="0" applyFont="1" applyFill="1" applyBorder="1" applyAlignment="1">
      <alignment horizontal="right"/>
    </xf>
    <xf numFmtId="0" fontId="0" fillId="3" borderId="57" xfId="0" applyFill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8" fillId="3" borderId="22" xfId="0" applyFont="1" applyFill="1" applyBorder="1" applyAlignment="1">
      <alignment horizontal="right"/>
    </xf>
    <xf numFmtId="0" fontId="0" fillId="3" borderId="60" xfId="0" applyFill="1" applyBorder="1" applyAlignment="1">
      <alignment horizontal="center"/>
    </xf>
    <xf numFmtId="0" fontId="0" fillId="0" borderId="61" xfId="0" applyBorder="1"/>
    <xf numFmtId="0" fontId="8" fillId="3" borderId="62" xfId="0" applyFont="1" applyFill="1" applyBorder="1" applyAlignment="1">
      <alignment horizontal="right"/>
    </xf>
    <xf numFmtId="0" fontId="8" fillId="4" borderId="63" xfId="0" applyFont="1" applyFill="1" applyBorder="1" applyAlignment="1">
      <alignment horizontal="center"/>
    </xf>
    <xf numFmtId="0" fontId="0" fillId="0" borderId="1" xfId="0" applyBorder="1"/>
    <xf numFmtId="0" fontId="8" fillId="4" borderId="1" xfId="0" applyFont="1" applyFill="1" applyBorder="1" applyAlignment="1">
      <alignment horizontal="center"/>
    </xf>
    <xf numFmtId="0" fontId="0" fillId="0" borderId="6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2" xfId="0" applyBorder="1"/>
    <xf numFmtId="0" fontId="0" fillId="0" borderId="2" xfId="0" applyBorder="1"/>
    <xf numFmtId="0" fontId="19" fillId="2" borderId="37" xfId="0" applyFont="1" applyFill="1" applyBorder="1" applyAlignment="1">
      <alignment horizontal="center" vertical="center" wrapText="1" readingOrder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center" vertical="center" wrapText="1" readingOrder="1"/>
    </xf>
    <xf numFmtId="0" fontId="21" fillId="0" borderId="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2" borderId="68" xfId="0" applyFont="1" applyFill="1" applyBorder="1" applyAlignment="1">
      <alignment horizontal="center" vertical="center" wrapText="1" readingOrder="1"/>
    </xf>
    <xf numFmtId="0" fontId="21" fillId="0" borderId="36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 readingOrder="1"/>
    </xf>
    <xf numFmtId="0" fontId="2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0" fillId="2" borderId="69" xfId="0" applyFont="1" applyFill="1" applyBorder="1" applyAlignment="1">
      <alignment horizontal="center" vertical="center" wrapText="1" readingOrder="1"/>
    </xf>
    <xf numFmtId="0" fontId="18" fillId="0" borderId="70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3" fillId="0" borderId="0" xfId="0" applyFont="1" applyFill="1" applyBorder="1"/>
    <xf numFmtId="0" fontId="24" fillId="0" borderId="0" xfId="0" applyFont="1" applyFill="1" applyBorder="1" applyAlignment="1">
      <alignment readingOrder="1"/>
    </xf>
    <xf numFmtId="0" fontId="24" fillId="0" borderId="0" xfId="0" applyFont="1" applyFill="1" applyBorder="1" applyAlignment="1">
      <alignment wrapText="1" readingOrder="1"/>
    </xf>
    <xf numFmtId="0" fontId="12" fillId="0" borderId="0" xfId="0" applyFont="1" applyFill="1" applyBorder="1"/>
    <xf numFmtId="0" fontId="11" fillId="3" borderId="2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0" fontId="26" fillId="0" borderId="0" xfId="0" applyFont="1" applyBorder="1" applyAlignment="1"/>
    <xf numFmtId="0" fontId="0" fillId="0" borderId="10" xfId="0" applyBorder="1"/>
    <xf numFmtId="0" fontId="25" fillId="0" borderId="1" xfId="0" applyFont="1" applyBorder="1" applyAlignment="1"/>
    <xf numFmtId="0" fontId="0" fillId="3" borderId="0" xfId="0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 applyBorder="1"/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3" borderId="0" xfId="0" applyFont="1" applyFill="1" applyBorder="1" applyAlignment="1">
      <alignment horizontal="right"/>
    </xf>
    <xf numFmtId="0" fontId="8" fillId="3" borderId="0" xfId="0" applyFont="1" applyFill="1"/>
    <xf numFmtId="0" fontId="10" fillId="3" borderId="0" xfId="0" applyFont="1" applyFill="1" applyAlignment="1"/>
    <xf numFmtId="0" fontId="28" fillId="3" borderId="28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8" fillId="3" borderId="10" xfId="0" applyFont="1" applyFill="1" applyBorder="1"/>
    <xf numFmtId="0" fontId="3" fillId="0" borderId="3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36" xfId="0" applyBorder="1"/>
    <xf numFmtId="0" fontId="3" fillId="0" borderId="60" xfId="0" applyFont="1" applyBorder="1" applyAlignment="1">
      <alignment horizontal="center"/>
    </xf>
    <xf numFmtId="0" fontId="31" fillId="9" borderId="76" xfId="0" applyFont="1" applyFill="1" applyBorder="1" applyAlignment="1">
      <alignment vertical="center" wrapText="1"/>
    </xf>
    <xf numFmtId="0" fontId="31" fillId="9" borderId="77" xfId="0" applyFont="1" applyFill="1" applyBorder="1" applyAlignment="1">
      <alignment vertical="center" wrapText="1"/>
    </xf>
    <xf numFmtId="0" fontId="31" fillId="9" borderId="78" xfId="0" applyFont="1" applyFill="1" applyBorder="1" applyAlignment="1">
      <alignment vertical="center" wrapText="1"/>
    </xf>
    <xf numFmtId="0" fontId="31" fillId="9" borderId="75" xfId="0" applyFont="1" applyFill="1" applyBorder="1" applyAlignment="1">
      <alignment vertical="center" wrapText="1"/>
    </xf>
    <xf numFmtId="0" fontId="30" fillId="0" borderId="72" xfId="2"/>
    <xf numFmtId="0" fontId="30" fillId="9" borderId="72" xfId="2" applyFill="1" applyAlignment="1">
      <alignment horizontal="center" vertical="center" wrapText="1"/>
    </xf>
    <xf numFmtId="0" fontId="31" fillId="9" borderId="73" xfId="0" applyFont="1" applyFill="1" applyBorder="1" applyAlignment="1">
      <alignment vertical="center" wrapText="1"/>
    </xf>
    <xf numFmtId="0" fontId="31" fillId="9" borderId="75" xfId="0" applyFont="1" applyFill="1" applyBorder="1" applyAlignment="1">
      <alignment vertical="center" wrapText="1"/>
    </xf>
    <xf numFmtId="0" fontId="31" fillId="9" borderId="74" xfId="0" applyFont="1" applyFill="1" applyBorder="1" applyAlignment="1">
      <alignment vertical="center" wrapText="1"/>
    </xf>
    <xf numFmtId="0" fontId="1" fillId="6" borderId="24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29" fillId="8" borderId="24" xfId="0" applyFont="1" applyFill="1" applyBorder="1" applyAlignment="1">
      <alignment horizontal="center"/>
    </xf>
    <xf numFmtId="0" fontId="29" fillId="8" borderId="25" xfId="0" applyFont="1" applyFill="1" applyBorder="1" applyAlignment="1">
      <alignment horizontal="center"/>
    </xf>
    <xf numFmtId="0" fontId="29" fillId="8" borderId="26" xfId="0" applyFont="1" applyFill="1" applyBorder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6" fillId="2" borderId="53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5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 wrapText="1" readingOrder="1"/>
    </xf>
    <xf numFmtId="0" fontId="20" fillId="2" borderId="8" xfId="0" applyFont="1" applyFill="1" applyBorder="1" applyAlignment="1">
      <alignment horizontal="center" vertical="center" wrapText="1" readingOrder="1"/>
    </xf>
    <xf numFmtId="0" fontId="20" fillId="2" borderId="41" xfId="0" applyFont="1" applyFill="1" applyBorder="1" applyAlignment="1">
      <alignment horizontal="center" vertical="center" wrapText="1" readingOrder="1"/>
    </xf>
    <xf numFmtId="0" fontId="20" fillId="2" borderId="9" xfId="0" applyFont="1" applyFill="1" applyBorder="1" applyAlignment="1">
      <alignment horizontal="center" vertical="center" wrapText="1" readingOrder="1"/>
    </xf>
    <xf numFmtId="0" fontId="17" fillId="0" borderId="65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 readingOrder="1"/>
    </xf>
    <xf numFmtId="0" fontId="20" fillId="2" borderId="67" xfId="0" applyFont="1" applyFill="1" applyBorder="1" applyAlignment="1">
      <alignment horizontal="center" vertical="center" wrapText="1" readingOrder="1"/>
    </xf>
    <xf numFmtId="0" fontId="1" fillId="2" borderId="40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</cellXfs>
  <cellStyles count="3">
    <cellStyle name="Heading 1" xfId="2" builtinId="16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00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2</xdr:col>
      <xdr:colOff>971550</xdr:colOff>
      <xdr:row>2</xdr:row>
      <xdr:rowOff>210478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14300"/>
          <a:ext cx="1533525" cy="553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trainers/AppData/Local/Microsoft/Windows/Temporary%20Internet%20Files/Content.IE5/XTO1OKKL/0%20PROGRAM%20Template%20Comple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iscDocuments%20and%20Settings/RachelC/Local%20Settings/Temporary%20Internet%20Files/Content.IE5/LOG5NVH1/FatBurn2xperweekphase1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/Downloads/GS%20Intake%20Chart_Alternate20142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trainers/AppData/Local/Microsoft/Windows/Temporary%20Internet%20Files/Content.IE5/XTO1OKKL/TPI%20Screen%20Sheet%20New%20NICK%20TYRE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trainers/Dan%20Stephenson/2%20Get%20Started/PROGRAM%20DESIG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ay"/>
      <sheetName val="1 Day Simple"/>
      <sheetName val="2 Day"/>
      <sheetName val="3 Day"/>
      <sheetName val="4 Day"/>
      <sheetName val="All Resistance Training"/>
      <sheetName val="Mobility - Dynamic WU"/>
      <sheetName val="Torso"/>
      <sheetName val="Primals"/>
      <sheetName val="Energy System"/>
      <sheetName val="Complexes"/>
      <sheetName val="Background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Mobility/Stability</v>
          </cell>
        </row>
        <row r="3">
          <cell r="A3" t="str">
            <v>LOWER BODY</v>
          </cell>
        </row>
        <row r="5">
          <cell r="A5" t="str">
            <v>1/2 Kneel Hip Flexor w/ T-Reach</v>
          </cell>
        </row>
        <row r="6">
          <cell r="A6" t="str">
            <v>1/2 Kneeling Ankle Mob (Dowel)</v>
          </cell>
        </row>
        <row r="7">
          <cell r="A7" t="str">
            <v>3 pos Hip Flexor Str w/ Quad</v>
          </cell>
        </row>
        <row r="8">
          <cell r="A8" t="str">
            <v>3 Pos Hip Flexor Stretch</v>
          </cell>
        </row>
        <row r="9">
          <cell r="A9" t="str">
            <v>90-90 Hip stretch on floor</v>
          </cell>
        </row>
        <row r="10">
          <cell r="A10" t="str">
            <v>Board Ankle Mob</v>
          </cell>
        </row>
        <row r="11">
          <cell r="A11" t="str">
            <v>Brettzel</v>
          </cell>
        </row>
        <row r="12">
          <cell r="A12" t="str">
            <v>Brettzel 2</v>
          </cell>
        </row>
        <row r="13">
          <cell r="A13" t="str">
            <v>Face Wall Hip Flexor Str w/ Quad</v>
          </cell>
        </row>
        <row r="14">
          <cell r="A14" t="str">
            <v>FFE Hip Flexor Stretch</v>
          </cell>
        </row>
        <row r="15">
          <cell r="A15" t="str">
            <v>Hip Flexor Mob w/ Dowel CE</v>
          </cell>
        </row>
        <row r="16">
          <cell r="A16" t="str">
            <v>Hip Flexor Stretch</v>
          </cell>
        </row>
        <row r="17">
          <cell r="A17" t="str">
            <v xml:space="preserve">Hip Flexor Stretch w/ Quad </v>
          </cell>
        </row>
        <row r="18">
          <cell r="A18" t="str">
            <v>Hip Flexor/TFL Str</v>
          </cell>
        </row>
        <row r="19">
          <cell r="A19" t="str">
            <v>Open 1/2 Kneeling Add Mob</v>
          </cell>
        </row>
        <row r="20">
          <cell r="A20" t="str">
            <v>Post chain stretch</v>
          </cell>
        </row>
        <row r="21">
          <cell r="A21" t="str">
            <v>Prone Piriformis Stretch</v>
          </cell>
        </row>
        <row r="22">
          <cell r="A22" t="str">
            <v>Prone Quad Str w/ strap</v>
          </cell>
        </row>
        <row r="23">
          <cell r="A23" t="str">
            <v>Quadruped Rock Back</v>
          </cell>
        </row>
        <row r="24">
          <cell r="A24" t="str">
            <v>Seated Fig 4 Hip Stretch</v>
          </cell>
        </row>
        <row r="25">
          <cell r="A25" t="str">
            <v>SL Quadruped Rock Back</v>
          </cell>
        </row>
        <row r="26">
          <cell r="A26" t="str">
            <v>SL Wall Ankle Mob</v>
          </cell>
        </row>
        <row r="27">
          <cell r="A27" t="str">
            <v>Standing Rot Hamstring Mob</v>
          </cell>
        </row>
        <row r="28">
          <cell r="A28" t="str">
            <v>Standing TFL Str</v>
          </cell>
        </row>
        <row r="29">
          <cell r="A29" t="str">
            <v>Supine 2 way hamstring str</v>
          </cell>
        </row>
        <row r="30">
          <cell r="A30" t="str">
            <v>Supine Cross Body Knee Hug Str</v>
          </cell>
        </row>
        <row r="31">
          <cell r="A31" t="str">
            <v>Supine Knee to Knee Str</v>
          </cell>
        </row>
        <row r="32">
          <cell r="A32" t="str">
            <v>Supine Wall Add Str</v>
          </cell>
        </row>
        <row r="33">
          <cell r="A33" t="str">
            <v>Table Fig 4 Hip Stretch</v>
          </cell>
        </row>
        <row r="34">
          <cell r="A34" t="str">
            <v>Wall Side Leg Swings</v>
          </cell>
        </row>
        <row r="36">
          <cell r="A36" t="str">
            <v>1/2 Kneel w/ Rot (dowel)</v>
          </cell>
        </row>
        <row r="37">
          <cell r="A37" t="str">
            <v>Abd RNT Squat</v>
          </cell>
        </row>
        <row r="38">
          <cell r="A38" t="str">
            <v>Active Leg Lowering</v>
          </cell>
        </row>
        <row r="39">
          <cell r="A39" t="str">
            <v>active lock SL Hip Bridge</v>
          </cell>
        </row>
        <row r="40">
          <cell r="A40" t="str">
            <v>ASLR w/ CE</v>
          </cell>
        </row>
        <row r="41">
          <cell r="A41" t="str">
            <v>Bent 4 way Miniband Walks</v>
          </cell>
        </row>
        <row r="42">
          <cell r="A42" t="str">
            <v>Bent Lateral Miniband Walks</v>
          </cell>
        </row>
        <row r="43">
          <cell r="A43" t="str">
            <v>Bridge Marching</v>
          </cell>
        </row>
        <row r="44">
          <cell r="A44" t="str">
            <v>crossed leg SL Hip Bridge</v>
          </cell>
        </row>
        <row r="45">
          <cell r="A45" t="str">
            <v>DBL Hip Bridge w/ knee ext</v>
          </cell>
        </row>
        <row r="46">
          <cell r="A46" t="str">
            <v>DBL Leg Hip Bridge</v>
          </cell>
        </row>
        <row r="47">
          <cell r="A47" t="str">
            <v>Hip Airplanes</v>
          </cell>
        </row>
        <row r="48">
          <cell r="A48" t="str">
            <v>hip/thigh ext</v>
          </cell>
        </row>
        <row r="49">
          <cell r="A49" t="str">
            <v>Inv Hamstring</v>
          </cell>
        </row>
        <row r="50">
          <cell r="A50" t="str">
            <v>Lat Shift RNT Squat</v>
          </cell>
        </row>
        <row r="51">
          <cell r="A51" t="str">
            <v>Passive Leg Lowering</v>
          </cell>
        </row>
        <row r="52">
          <cell r="A52" t="str">
            <v>passive lock SL Hip Bridge</v>
          </cell>
        </row>
        <row r="53">
          <cell r="A53" t="str">
            <v>Pressing snatch balance</v>
          </cell>
        </row>
        <row r="54">
          <cell r="A54" t="str">
            <v>prone figure 4 knee raise</v>
          </cell>
        </row>
        <row r="55">
          <cell r="A55" t="str">
            <v>Quadruped for/rev hip circles</v>
          </cell>
        </row>
        <row r="56">
          <cell r="A56" t="str">
            <v>Quadruped hydrant</v>
          </cell>
        </row>
        <row r="57">
          <cell r="A57" t="str">
            <v>RNT Split Squat</v>
          </cell>
        </row>
        <row r="58">
          <cell r="A58" t="str">
            <v>Seated Hip Flexor Iso Holds</v>
          </cell>
        </row>
        <row r="59">
          <cell r="A59" t="str">
            <v>Side Lying Clam Shells</v>
          </cell>
        </row>
        <row r="60">
          <cell r="A60" t="str">
            <v>SL Straight Leg Bridge on Roller</v>
          </cell>
        </row>
        <row r="61">
          <cell r="A61" t="str">
            <v>stand band knee in/out</v>
          </cell>
        </row>
        <row r="62">
          <cell r="A62" t="str">
            <v>Standing Hip Flexor Iso Holds</v>
          </cell>
        </row>
        <row r="63">
          <cell r="A63" t="str">
            <v>Supine Clam Shell w/ mini</v>
          </cell>
        </row>
        <row r="64">
          <cell r="A64" t="str">
            <v>Supine Hip Int Rot Isos</v>
          </cell>
        </row>
        <row r="65">
          <cell r="A65" t="str">
            <v>supine psoas iso holds w/ mini</v>
          </cell>
        </row>
        <row r="66">
          <cell r="A66" t="str">
            <v>Toe Touch Progression</v>
          </cell>
        </row>
        <row r="67">
          <cell r="A67" t="str">
            <v>Wall Glute Iso March</v>
          </cell>
        </row>
        <row r="68">
          <cell r="A68" t="str">
            <v>X-Band Walks</v>
          </cell>
        </row>
        <row r="69">
          <cell r="A69" t="str">
            <v>Yoga Table Str</v>
          </cell>
        </row>
        <row r="71">
          <cell r="A71" t="str">
            <v>UPPER BODY</v>
          </cell>
        </row>
        <row r="73">
          <cell r="A73" t="str">
            <v>Archer Mob</v>
          </cell>
        </row>
        <row r="74">
          <cell r="A74" t="str">
            <v>Bench T/S Ext Mob</v>
          </cell>
        </row>
        <row r="75">
          <cell r="A75" t="str">
            <v>Bent Over Band Lat Str</v>
          </cell>
        </row>
        <row r="76">
          <cell r="A76" t="str">
            <v>Corner Pec Minor Str</v>
          </cell>
        </row>
        <row r="77">
          <cell r="A77" t="str">
            <v>Cross Legged T/S Twists</v>
          </cell>
        </row>
        <row r="78">
          <cell r="A78" t="str">
            <v>High Step w/ Rot (dowel)</v>
          </cell>
        </row>
        <row r="79">
          <cell r="A79" t="str">
            <v>Prone Press Ups</v>
          </cell>
        </row>
        <row r="80">
          <cell r="A80" t="str">
            <v>Quadruped T/S Rot/Ext ER</v>
          </cell>
        </row>
        <row r="81">
          <cell r="A81" t="str">
            <v>Quadruped T/S Rot/Ext IR</v>
          </cell>
        </row>
        <row r="82">
          <cell r="A82" t="str">
            <v>SA Band Traction Chest Str</v>
          </cell>
        </row>
        <row r="83">
          <cell r="A83" t="str">
            <v>Seated T/S Twist w/ CE</v>
          </cell>
        </row>
        <row r="84">
          <cell r="A84" t="str">
            <v>Side Ly Diag Reach</v>
          </cell>
        </row>
        <row r="85">
          <cell r="A85" t="str">
            <v>Side Ly Rib Pulls</v>
          </cell>
        </row>
        <row r="86">
          <cell r="A86" t="str">
            <v>Side Ly Shld Flex/Ext</v>
          </cell>
        </row>
        <row r="87">
          <cell r="A87" t="str">
            <v>Sleeper Stretch</v>
          </cell>
        </row>
        <row r="88">
          <cell r="A88" t="str">
            <v>Split Stance w/ Diag Dowel Push</v>
          </cell>
        </row>
        <row r="89">
          <cell r="A89" t="str">
            <v>Standing Lat Stretch</v>
          </cell>
        </row>
        <row r="90">
          <cell r="A90" t="str">
            <v>TRX Child's Pose Stretch</v>
          </cell>
        </row>
        <row r="91">
          <cell r="A91" t="str">
            <v>TRX T Chest Strech</v>
          </cell>
        </row>
        <row r="92">
          <cell r="A92" t="str">
            <v>TRX Y Chest Str</v>
          </cell>
        </row>
        <row r="93">
          <cell r="A93" t="str">
            <v>Upper Trap Stretch</v>
          </cell>
        </row>
        <row r="94">
          <cell r="A94" t="str">
            <v>Yoga Pushup</v>
          </cell>
        </row>
        <row r="96">
          <cell r="A96" t="str">
            <v>Band Pullapart Series</v>
          </cell>
        </row>
        <row r="97">
          <cell r="A97" t="str">
            <v>Band Pullaparts</v>
          </cell>
        </row>
        <row r="98">
          <cell r="A98" t="str">
            <v>Bench T-Spine Mob</v>
          </cell>
        </row>
        <row r="99">
          <cell r="A99" t="str">
            <v>Behind Neck Band Pulldown</v>
          </cell>
        </row>
        <row r="100">
          <cell r="A100" t="str">
            <v>Doorway/Corner Wall Slides</v>
          </cell>
        </row>
        <row r="101">
          <cell r="A101" t="str">
            <v>Dyn Blackburn</v>
          </cell>
        </row>
        <row r="102">
          <cell r="A102" t="str">
            <v>Floor Wall Sit w/ Press</v>
          </cell>
        </row>
        <row r="103">
          <cell r="A103" t="str">
            <v>Flutters</v>
          </cell>
        </row>
        <row r="104">
          <cell r="A104" t="str">
            <v>Forearm Wall Slides w/ band</v>
          </cell>
        </row>
        <row r="105">
          <cell r="A105" t="str">
            <v>Hand Step Ups</v>
          </cell>
        </row>
        <row r="106">
          <cell r="A106" t="str">
            <v>KB Arm Bar</v>
          </cell>
        </row>
        <row r="107">
          <cell r="A107" t="str">
            <v>Prone  Is</v>
          </cell>
        </row>
        <row r="108">
          <cell r="A108" t="str">
            <v>Prone Row to L-Raise</v>
          </cell>
        </row>
        <row r="109">
          <cell r="A109" t="str">
            <v>Prone Ts</v>
          </cell>
        </row>
        <row r="110">
          <cell r="A110" t="str">
            <v>Prone Ys</v>
          </cell>
        </row>
        <row r="111">
          <cell r="A111" t="str">
            <v>Prone Y-T-Is</v>
          </cell>
        </row>
        <row r="112">
          <cell r="A112" t="str">
            <v>Quadruped Scap Push ups</v>
          </cell>
        </row>
        <row r="113">
          <cell r="A113" t="str">
            <v>Reach Roll &amp; Lift</v>
          </cell>
        </row>
        <row r="114">
          <cell r="A114" t="str">
            <v>SA Statue of Liberties</v>
          </cell>
        </row>
        <row r="115">
          <cell r="A115" t="str">
            <v>Scap Dips</v>
          </cell>
        </row>
        <row r="116">
          <cell r="A116" t="str">
            <v>Scap Pulldowns</v>
          </cell>
        </row>
        <row r="117">
          <cell r="A117" t="str">
            <v>Scap Push Ups</v>
          </cell>
        </row>
        <row r="118">
          <cell r="A118" t="str">
            <v>Scapular Floor Slides</v>
          </cell>
        </row>
        <row r="119">
          <cell r="A119" t="str">
            <v>Scapular Wall Slides</v>
          </cell>
        </row>
        <row r="120">
          <cell r="A120" t="str">
            <v>Standing No Money</v>
          </cell>
        </row>
        <row r="121">
          <cell r="A121" t="str">
            <v>Supine No Money</v>
          </cell>
        </row>
        <row r="122">
          <cell r="A122" t="str">
            <v>Wall Ys</v>
          </cell>
        </row>
        <row r="123">
          <cell r="A123" t="str">
            <v>YTWL</v>
          </cell>
        </row>
      </sheetData>
      <sheetData sheetId="7">
        <row r="1">
          <cell r="A1" t="str">
            <v>Basic/Static Stability</v>
          </cell>
          <cell r="E1" t="str">
            <v>Dynamic/Integrated Stab</v>
          </cell>
        </row>
        <row r="2">
          <cell r="A2" t="str">
            <v>Passive Leg Lowering</v>
          </cell>
          <cell r="E2" t="str">
            <v>static hips/dyn shld</v>
          </cell>
        </row>
        <row r="3">
          <cell r="A3" t="str">
            <v>Stiff Arm Pulldowns</v>
          </cell>
          <cell r="E3" t="str">
            <v>Super Plank</v>
          </cell>
        </row>
        <row r="4">
          <cell r="A4" t="str">
            <v>Hard Roll</v>
          </cell>
          <cell r="E4" t="str">
            <v>Val Slide Push Aways</v>
          </cell>
        </row>
        <row r="5">
          <cell r="A5" t="str">
            <v>Quadruped Vertical</v>
          </cell>
          <cell r="E5" t="str">
            <v>Front Plank w/ row</v>
          </cell>
        </row>
        <row r="6">
          <cell r="A6" t="str">
            <v>Quadruped Arm Reach</v>
          </cell>
          <cell r="E6" t="str">
            <v>Front Plank w/ wt transfer</v>
          </cell>
        </row>
        <row r="7">
          <cell r="A7" t="str">
            <v>Quadruped Leg Reach</v>
          </cell>
          <cell r="E7" t="str">
            <v>Renegade Rows</v>
          </cell>
        </row>
        <row r="8">
          <cell r="A8" t="str">
            <v>Quadruped Horizontal</v>
          </cell>
          <cell r="E8" t="str">
            <v>Alternating Side Plank</v>
          </cell>
        </row>
        <row r="9">
          <cell r="E9" t="str">
            <v>Alt T-Stabilization</v>
          </cell>
        </row>
        <row r="10">
          <cell r="A10" t="str">
            <v>Static Stabilization</v>
          </cell>
          <cell r="E10" t="str">
            <v>Side Plank w/ row</v>
          </cell>
        </row>
        <row r="11">
          <cell r="A11" t="str">
            <v>Front Plank</v>
          </cell>
          <cell r="E11" t="str">
            <v>SB Stir the Pot</v>
          </cell>
        </row>
        <row r="12">
          <cell r="A12" t="str">
            <v>Side Plank</v>
          </cell>
        </row>
        <row r="13">
          <cell r="A13" t="str">
            <v>Prone Cobras</v>
          </cell>
          <cell r="E13" t="str">
            <v>Forward Ball Roll Outs</v>
          </cell>
        </row>
        <row r="14">
          <cell r="A14" t="str">
            <v>T-Stabilization</v>
          </cell>
          <cell r="E14" t="str">
            <v>Ab Dolly Roll Outs</v>
          </cell>
        </row>
        <row r="15">
          <cell r="A15" t="str">
            <v>SL Front Plank</v>
          </cell>
          <cell r="E15" t="str">
            <v>Ab Wheel Roll Outs</v>
          </cell>
        </row>
        <row r="16">
          <cell r="A16" t="str">
            <v>Front Plank w/ arm reach</v>
          </cell>
          <cell r="E16" t="str">
            <v>TRX Fall Outs</v>
          </cell>
        </row>
        <row r="17">
          <cell r="A17" t="str">
            <v>Tall Front Plank w/ arm reach</v>
          </cell>
          <cell r="E17" t="str">
            <v>Barbell Roll Outs</v>
          </cell>
        </row>
        <row r="18">
          <cell r="A18" t="str">
            <v>Front Plank on SB</v>
          </cell>
          <cell r="E18" t="str">
            <v>Full Val Slide Push Aways</v>
          </cell>
        </row>
        <row r="19">
          <cell r="A19" t="str">
            <v>Push Up Hold on SB</v>
          </cell>
          <cell r="E19" t="str">
            <v>TRX Body Saw</v>
          </cell>
        </row>
        <row r="20">
          <cell r="A20" t="str">
            <v>Push Up Hold on TRX</v>
          </cell>
          <cell r="E20" t="str">
            <v>Alligator Drags</v>
          </cell>
        </row>
        <row r="21">
          <cell r="A21" t="str">
            <v>TRX Front Plank</v>
          </cell>
        </row>
        <row r="22">
          <cell r="A22" t="str">
            <v>Front Plank w/ Rot Stab</v>
          </cell>
          <cell r="E22" t="str">
            <v>1/2 Kneeling Anti-Rot Press</v>
          </cell>
        </row>
        <row r="23">
          <cell r="A23" t="str">
            <v>Push Up Hold w/ Rot Stab</v>
          </cell>
          <cell r="E23" t="str">
            <v>Tall Kneeling Anti-Rot Press</v>
          </cell>
        </row>
        <row r="24">
          <cell r="A24" t="str">
            <v>Side Plank ft on SB</v>
          </cell>
          <cell r="E24" t="str">
            <v>1/2 Kneeling Cable Bar Chops</v>
          </cell>
        </row>
        <row r="25">
          <cell r="A25" t="str">
            <v>TRX Side Plank</v>
          </cell>
          <cell r="E25" t="str">
            <v>Tall Kneeling Cable Bar Chops</v>
          </cell>
        </row>
        <row r="26">
          <cell r="E26" t="str">
            <v>1/2 Kneeling Cable Bar Lifts</v>
          </cell>
        </row>
        <row r="27">
          <cell r="A27" t="str">
            <v>1/2 Kneeling Anti-Rot Hold</v>
          </cell>
          <cell r="E27" t="str">
            <v>Tall Kneeing Cable Bar Lifts</v>
          </cell>
        </row>
        <row r="28">
          <cell r="A28" t="str">
            <v>Tall Kneeling Anti-Rot Hold</v>
          </cell>
          <cell r="E28" t="str">
            <v>Standing Anti Rot Press</v>
          </cell>
        </row>
        <row r="29">
          <cell r="A29" t="str">
            <v>Standing Anti Rot Hold</v>
          </cell>
          <cell r="E29" t="str">
            <v>Anti Rot Grappler Twist w/ handles</v>
          </cell>
        </row>
        <row r="30">
          <cell r="E30" t="str">
            <v>KB Tall Kneeling Halos</v>
          </cell>
        </row>
        <row r="31">
          <cell r="E31" t="str">
            <v>KB 1/2 Kneeling Halos</v>
          </cell>
        </row>
        <row r="33">
          <cell r="E33" t="str">
            <v>static shld/dyn hips</v>
          </cell>
        </row>
        <row r="34">
          <cell r="E34" t="str">
            <v>Active Leg Lowering</v>
          </cell>
        </row>
        <row r="35">
          <cell r="E35" t="str">
            <v>Leg Raising w/ CE</v>
          </cell>
        </row>
        <row r="36">
          <cell r="E36" t="str">
            <v>Prone Jackknife</v>
          </cell>
        </row>
        <row r="37">
          <cell r="E37" t="str">
            <v>Prone Pike</v>
          </cell>
        </row>
        <row r="38">
          <cell r="E38" t="str">
            <v>Mountain Climbers</v>
          </cell>
        </row>
        <row r="39">
          <cell r="E39" t="str">
            <v>Hanging Knee Raise</v>
          </cell>
        </row>
        <row r="40">
          <cell r="E40" t="str">
            <v>Hanging Leg Raise</v>
          </cell>
        </row>
        <row r="41">
          <cell r="E41" t="str">
            <v>SL Jackknife</v>
          </cell>
        </row>
        <row r="43">
          <cell r="E43" t="str">
            <v>SA Farmers Walk</v>
          </cell>
        </row>
        <row r="44">
          <cell r="E44" t="str">
            <v>SA Rack Walks</v>
          </cell>
        </row>
        <row r="45">
          <cell r="E45" t="str">
            <v>KB Waiters Walks</v>
          </cell>
        </row>
        <row r="46">
          <cell r="E46" t="str">
            <v>KB Windmills</v>
          </cell>
        </row>
        <row r="47">
          <cell r="E47" t="str">
            <v>1/2 Get Ups</v>
          </cell>
        </row>
        <row r="48">
          <cell r="E48" t="str">
            <v>SLBR</v>
          </cell>
        </row>
        <row r="50">
          <cell r="E50" t="str">
            <v>Integrated Stabilization</v>
          </cell>
        </row>
        <row r="51">
          <cell r="E51" t="str">
            <v>Alternating Side Planks</v>
          </cell>
        </row>
        <row r="52">
          <cell r="E52" t="str">
            <v>Alt T-Stabilization</v>
          </cell>
        </row>
        <row r="53">
          <cell r="E53" t="str">
            <v>Horizontal Cable Woodchops</v>
          </cell>
        </row>
        <row r="54">
          <cell r="E54" t="str">
            <v>High-Low Cable Woodchops</v>
          </cell>
        </row>
        <row r="55">
          <cell r="E55" t="str">
            <v>Low-High Cable Woodchops</v>
          </cell>
        </row>
        <row r="56">
          <cell r="E56" t="str">
            <v>Alt High-Low Cable Woodchops</v>
          </cell>
        </row>
        <row r="57">
          <cell r="E57" t="str">
            <v>Alt Low-High Cable Woodchops</v>
          </cell>
        </row>
        <row r="58">
          <cell r="E58" t="str">
            <v>Grappler Twists</v>
          </cell>
        </row>
        <row r="59">
          <cell r="E59" t="str">
            <v>Dyn Cable Push-Pulls</v>
          </cell>
        </row>
      </sheetData>
      <sheetData sheetId="8">
        <row r="1">
          <cell r="A1" t="str">
            <v>Squat</v>
          </cell>
          <cell r="J1" t="str">
            <v>Single Leg Stance</v>
          </cell>
          <cell r="M1" t="str">
            <v>Push</v>
          </cell>
          <cell r="P1" t="str">
            <v>Pull</v>
          </cell>
          <cell r="X1" t="str">
            <v xml:space="preserve">Power </v>
          </cell>
        </row>
        <row r="3">
          <cell r="A3" t="str">
            <v>Asst Squat</v>
          </cell>
          <cell r="J3" t="str">
            <v>Hip/Thigh Extension</v>
          </cell>
          <cell r="M3" t="str">
            <v>Push Ups</v>
          </cell>
          <cell r="P3" t="str">
            <v>Prone Reverse Fly</v>
          </cell>
          <cell r="X3" t="str">
            <v>KB Swings</v>
          </cell>
        </row>
        <row r="4">
          <cell r="A4" t="str">
            <v>Arms Extended Plate Squat</v>
          </cell>
          <cell r="J4" t="str">
            <v>SL Shld Elev Hip Bridge</v>
          </cell>
          <cell r="M4" t="str">
            <v>T- Push ups</v>
          </cell>
          <cell r="P4" t="str">
            <v>Bent Over Reverse Fly</v>
          </cell>
          <cell r="X4" t="str">
            <v>Hang Jump Shrugs</v>
          </cell>
        </row>
        <row r="5">
          <cell r="A5" t="str">
            <v>Goblet Squat</v>
          </cell>
          <cell r="J5" t="str">
            <v>Step Ups</v>
          </cell>
          <cell r="M5" t="str">
            <v>TRX Push Ups</v>
          </cell>
          <cell r="P5" t="str">
            <v>NG Face Pulls</v>
          </cell>
          <cell r="X5" t="str">
            <v>Hang High Pulls</v>
          </cell>
        </row>
        <row r="6">
          <cell r="A6" t="str">
            <v>Front Squat</v>
          </cell>
          <cell r="J6" t="str">
            <v>Offset Loaded Step Ups</v>
          </cell>
          <cell r="M6" t="str">
            <v>SL Push Ups</v>
          </cell>
          <cell r="P6" t="str">
            <v>DB Chest Supported Rows</v>
          </cell>
          <cell r="X6" t="str">
            <v>Hang Power Clean</v>
          </cell>
        </row>
        <row r="7">
          <cell r="A7" t="str">
            <v>Back Squat to Box</v>
          </cell>
          <cell r="J7" t="str">
            <v>Sprinter Step Ups</v>
          </cell>
          <cell r="M7" t="str">
            <v>TRX SL Push Ups</v>
          </cell>
          <cell r="P7" t="str">
            <v>Standing Cable Rows</v>
          </cell>
          <cell r="X7" t="str">
            <v>Power Clean</v>
          </cell>
        </row>
        <row r="8">
          <cell r="A8" t="str">
            <v>Back Squat</v>
          </cell>
          <cell r="J8" t="str">
            <v>Cross Over Step Ups</v>
          </cell>
          <cell r="M8" t="str">
            <v>SB Push ups (hands on ball)</v>
          </cell>
          <cell r="P8" t="str">
            <v>High to Low X Cable Rows</v>
          </cell>
          <cell r="X8" t="str">
            <v>Hang Power Snatch</v>
          </cell>
        </row>
        <row r="9">
          <cell r="A9" t="str">
            <v>Overhead Squat</v>
          </cell>
          <cell r="J9" t="str">
            <v>Lateral Step Ups</v>
          </cell>
          <cell r="M9" t="str">
            <v>DBL Med Ball Push ups</v>
          </cell>
          <cell r="P9" t="str">
            <v>TRX Inverted Rows</v>
          </cell>
          <cell r="X9" t="str">
            <v>Power Snatch</v>
          </cell>
        </row>
        <row r="10">
          <cell r="A10" t="str">
            <v>Jump Squats</v>
          </cell>
          <cell r="M10" t="str">
            <v>Spiderman Push Ups</v>
          </cell>
          <cell r="P10" t="str">
            <v>Inverted Rows</v>
          </cell>
        </row>
        <row r="11">
          <cell r="J11" t="str">
            <v>SL DL</v>
          </cell>
          <cell r="M11" t="str">
            <v>Explosive Push Ups</v>
          </cell>
          <cell r="P11" t="str">
            <v>Bent Over Rows</v>
          </cell>
          <cell r="X11" t="str">
            <v>SA DB Clean and Jerk</v>
          </cell>
        </row>
        <row r="12">
          <cell r="A12" t="str">
            <v>Straddle Squat</v>
          </cell>
          <cell r="J12" t="str">
            <v>SL Squat to Box</v>
          </cell>
          <cell r="M12" t="str">
            <v>Feet Susp TRX Push Ups</v>
          </cell>
          <cell r="X12" t="str">
            <v>SA DB Snatch</v>
          </cell>
        </row>
        <row r="13">
          <cell r="A13" t="str">
            <v>DB Squat</v>
          </cell>
          <cell r="J13" t="str">
            <v>SL Squat on Box</v>
          </cell>
          <cell r="M13" t="str">
            <v>Dips</v>
          </cell>
          <cell r="P13" t="str">
            <v>3 Point DB Row</v>
          </cell>
          <cell r="X13" t="str">
            <v>SA KB Snatch</v>
          </cell>
        </row>
        <row r="14">
          <cell r="A14" t="str">
            <v>BW Squat</v>
          </cell>
          <cell r="M14" t="str">
            <v>Floor Press</v>
          </cell>
          <cell r="P14" t="str">
            <v>SA Cable Rows (feet even)</v>
          </cell>
          <cell r="X14" t="str">
            <v>SA KB Clean</v>
          </cell>
        </row>
        <row r="15">
          <cell r="J15" t="str">
            <v>SL SHE</v>
          </cell>
          <cell r="M15" t="str">
            <v>Bench Press</v>
          </cell>
          <cell r="P15" t="str">
            <v>Split Stance SA Cable Row</v>
          </cell>
          <cell r="X15" t="str">
            <v>MB Forward Slams</v>
          </cell>
        </row>
        <row r="16">
          <cell r="J16" t="str">
            <v>1 DB SL RDL off box (contra)</v>
          </cell>
          <cell r="M16" t="str">
            <v>DB Incline Bench Press</v>
          </cell>
          <cell r="P16" t="str">
            <v>2 Point DB Row</v>
          </cell>
          <cell r="X16" t="str">
            <v>MB Floor Slams</v>
          </cell>
        </row>
        <row r="17">
          <cell r="J17" t="str">
            <v>1 DB SL RDL (contra)</v>
          </cell>
          <cell r="M17" t="str">
            <v>Cable chest press</v>
          </cell>
          <cell r="P17" t="str">
            <v>Alt DB Bent Over Row</v>
          </cell>
        </row>
        <row r="18">
          <cell r="J18" t="str">
            <v>2 DB SL RDL</v>
          </cell>
          <cell r="P18" t="str">
            <v>SA SL Cable Row</v>
          </cell>
          <cell r="X18" t="str">
            <v>2-3 Box Jump Circuit Lateral</v>
          </cell>
        </row>
        <row r="19">
          <cell r="J19" t="str">
            <v>SL SHELC</v>
          </cell>
          <cell r="M19" t="str">
            <v>Alt. DB Bench</v>
          </cell>
          <cell r="P19" t="str">
            <v>TRX SA Row</v>
          </cell>
          <cell r="X19" t="str">
            <v>2-3 Box Jump Circuit Linear</v>
          </cell>
        </row>
        <row r="20">
          <cell r="J20" t="str">
            <v>Barbell SL RDL</v>
          </cell>
          <cell r="M20" t="str">
            <v>SA DB Bench Press</v>
          </cell>
          <cell r="P20" t="str">
            <v>Split Stance SA Cable Row w/ rot</v>
          </cell>
          <cell r="X20" t="str">
            <v>Depth Jump</v>
          </cell>
        </row>
        <row r="21">
          <cell r="J21" t="str">
            <v>SL Back Ext</v>
          </cell>
          <cell r="M21" t="str">
            <v>Incline Alt DB Press</v>
          </cell>
          <cell r="P21" t="str">
            <v>2 Point DB Row w/ rot</v>
          </cell>
          <cell r="X21" t="str">
            <v>Lateral Box Jump</v>
          </cell>
        </row>
        <row r="22">
          <cell r="J22" t="str">
            <v>SL Good Morning</v>
          </cell>
          <cell r="M22" t="str">
            <v>Incline See-Saw DB Press</v>
          </cell>
          <cell r="X22" t="str">
            <v>Power Step-up</v>
          </cell>
        </row>
        <row r="23">
          <cell r="M23" t="str">
            <v>Incline SA DB Bench Press</v>
          </cell>
          <cell r="X23" t="str">
            <v>High Lvl Box Jump</v>
          </cell>
        </row>
        <row r="24">
          <cell r="M24" t="str">
            <v>Single Arm Cable Chest Press</v>
          </cell>
          <cell r="P24" t="str">
            <v>Kneeling CG Pulldowns</v>
          </cell>
          <cell r="X24" t="str">
            <v>Low Lvl Box Jump</v>
          </cell>
        </row>
        <row r="25">
          <cell r="M25" t="str">
            <v>Alt med ball push ups</v>
          </cell>
          <cell r="P25" t="str">
            <v>1/2 Kneeling CG Pulldowns</v>
          </cell>
          <cell r="X25" t="str">
            <v>Jump Squat</v>
          </cell>
        </row>
        <row r="26">
          <cell r="M26" t="str">
            <v>T Push Ups</v>
          </cell>
          <cell r="P26" t="str">
            <v>Kneeling NG Pulldowns</v>
          </cell>
        </row>
        <row r="27">
          <cell r="P27" t="str">
            <v>1/2 Kneeling NG Pulldowns</v>
          </cell>
          <cell r="X27" t="str">
            <v>MB Forward Scoop Throw</v>
          </cell>
        </row>
        <row r="28">
          <cell r="M28" t="str">
            <v>DB scaption</v>
          </cell>
          <cell r="P28" t="str">
            <v>Kneeling MG Pulldowns</v>
          </cell>
          <cell r="X28" t="str">
            <v>MB Backward Scoop Throw</v>
          </cell>
        </row>
        <row r="29">
          <cell r="M29" t="str">
            <v>DB front raise</v>
          </cell>
          <cell r="P29" t="str">
            <v>1/2 Kneeling MG Pulldowns</v>
          </cell>
          <cell r="X29" t="str">
            <v>MB Lunging Chest Throw for dist</v>
          </cell>
        </row>
        <row r="30">
          <cell r="M30" t="str">
            <v>DB lateral raise</v>
          </cell>
          <cell r="P30" t="str">
            <v>Kneeling WG Pulldowns</v>
          </cell>
          <cell r="X30" t="str">
            <v>MB Squatting Chest Throw for dist</v>
          </cell>
        </row>
        <row r="31">
          <cell r="M31" t="str">
            <v>DB combo front/lat raise</v>
          </cell>
          <cell r="P31" t="str">
            <v>1/2 Kneeling WG Pulldowns</v>
          </cell>
          <cell r="X31" t="str">
            <v>MB Squat - Push Press Throw for height</v>
          </cell>
        </row>
        <row r="32">
          <cell r="M32" t="str">
            <v>L-fly lat raise</v>
          </cell>
          <cell r="P32" t="str">
            <v>Chins</v>
          </cell>
        </row>
        <row r="33">
          <cell r="M33" t="str">
            <v>L-fly lat raise w/ ext rot</v>
          </cell>
          <cell r="P33" t="str">
            <v>NG Chins</v>
          </cell>
          <cell r="X33" t="str">
            <v>MB Tall Kneel Chest Throw</v>
          </cell>
        </row>
        <row r="34">
          <cell r="M34" t="str">
            <v>Chek Press</v>
          </cell>
          <cell r="P34" t="str">
            <v>MG Pull Ups</v>
          </cell>
          <cell r="X34" t="str">
            <v>MB 1/2 Kneel Chest Throw</v>
          </cell>
        </row>
        <row r="35">
          <cell r="M35" t="str">
            <v>High Incline DB Press</v>
          </cell>
          <cell r="P35" t="str">
            <v>Pull Ups</v>
          </cell>
          <cell r="X35" t="str">
            <v>MB Split Stance Chest Throw</v>
          </cell>
        </row>
        <row r="36">
          <cell r="M36" t="str">
            <v>Overhead Press</v>
          </cell>
          <cell r="P36" t="str">
            <v>30° Kneeling Lean Away Pulldowns</v>
          </cell>
          <cell r="X36" t="str">
            <v>MB Chest Throw</v>
          </cell>
        </row>
        <row r="37">
          <cell r="M37" t="str">
            <v>Push Press</v>
          </cell>
          <cell r="X37" t="str">
            <v>MB Recoiled Shot Put Throw</v>
          </cell>
        </row>
        <row r="38">
          <cell r="P38" t="str">
            <v>Kneeling SA CG Pulldowns</v>
          </cell>
        </row>
        <row r="39">
          <cell r="M39" t="str">
            <v>Alternating DB Scaption</v>
          </cell>
          <cell r="P39" t="str">
            <v>Kneeling SA NG Pulldowns</v>
          </cell>
          <cell r="X39" t="str">
            <v>MB Tall Kneel Front Rot Throw</v>
          </cell>
        </row>
        <row r="40">
          <cell r="M40" t="str">
            <v>SA Overhead Press</v>
          </cell>
          <cell r="P40" t="str">
            <v>Kneeling SA WG Pulldowns</v>
          </cell>
          <cell r="X40" t="str">
            <v>MB Tall Kneel Side Rot Throw</v>
          </cell>
        </row>
        <row r="41">
          <cell r="M41" t="str">
            <v>Rotational Press</v>
          </cell>
          <cell r="P41" t="str">
            <v>Kneeling Alt CG Pulldowns</v>
          </cell>
          <cell r="X41" t="str">
            <v>MB 1/2 Kneel Front Rot Throw</v>
          </cell>
        </row>
        <row r="42">
          <cell r="M42" t="str">
            <v>Alt DB Overhead Press</v>
          </cell>
          <cell r="P42" t="str">
            <v>Kneeling Alt NG Pulldowns</v>
          </cell>
          <cell r="X42" t="str">
            <v>MB 1/2 Kneel Side Rot Throw</v>
          </cell>
        </row>
        <row r="43">
          <cell r="M43" t="str">
            <v>SA Push Press</v>
          </cell>
          <cell r="P43" t="str">
            <v>Kneeling Alt WG Pulldowns</v>
          </cell>
          <cell r="X43" t="str">
            <v>MB Split Stance Front Rot Throw</v>
          </cell>
        </row>
        <row r="44">
          <cell r="X44" t="str">
            <v>MB Split Stance Side Rot Throw</v>
          </cell>
        </row>
        <row r="45">
          <cell r="X45" t="str">
            <v>MB Front Rot Throw</v>
          </cell>
        </row>
        <row r="46">
          <cell r="X46" t="str">
            <v>MB Alternating Front Rot Throw</v>
          </cell>
        </row>
        <row r="47">
          <cell r="X47" t="str">
            <v>MB Side Rot Throw</v>
          </cell>
        </row>
        <row r="48">
          <cell r="X48" t="str">
            <v>MB Side Rot Throw w/ Step</v>
          </cell>
        </row>
        <row r="49">
          <cell r="X49" t="str">
            <v>MB Rot Shot Put Throw</v>
          </cell>
        </row>
        <row r="50">
          <cell r="X50" t="str">
            <v>Tornado Chops</v>
          </cell>
        </row>
        <row r="51">
          <cell r="X51" t="str">
            <v>MB SL Front Rot Throw</v>
          </cell>
        </row>
        <row r="52">
          <cell r="X52" t="str">
            <v>MB SL Rot Side Throw</v>
          </cell>
        </row>
        <row r="53">
          <cell r="X53" t="str">
            <v>MB Hot Foot Rot Side Throw</v>
          </cell>
        </row>
        <row r="54">
          <cell r="X54" t="str">
            <v>MB Cross Over Rot Side Throw</v>
          </cell>
        </row>
        <row r="55">
          <cell r="X55" t="str">
            <v>MB SL Front Rot Throw</v>
          </cell>
        </row>
        <row r="56">
          <cell r="X56" t="str">
            <v>MB SL Side Rot Throw</v>
          </cell>
        </row>
        <row r="58">
          <cell r="X58" t="str">
            <v>1/2 kneeling MB Chop Throw</v>
          </cell>
        </row>
        <row r="59">
          <cell r="X59" t="str">
            <v>Tall Kneeling MB Chop Throw</v>
          </cell>
        </row>
        <row r="61">
          <cell r="X61" t="str">
            <v>MB Tall Kneel OH Throw</v>
          </cell>
        </row>
        <row r="62">
          <cell r="X62" t="str">
            <v>MB OH Throw</v>
          </cell>
        </row>
        <row r="63">
          <cell r="X63" t="str">
            <v>MB Staggered Stance OH Throw</v>
          </cell>
        </row>
        <row r="64">
          <cell r="X64" t="str">
            <v>MB OH Throw w/ Step</v>
          </cell>
        </row>
        <row r="65">
          <cell r="X65" t="str">
            <v>MB Floor Slams</v>
          </cell>
        </row>
        <row r="66">
          <cell r="X66" t="str">
            <v>MB Rollover Slams</v>
          </cell>
        </row>
      </sheetData>
      <sheetData sheetId="9">
        <row r="1">
          <cell r="A1" t="str">
            <v>Finisher</v>
          </cell>
        </row>
        <row r="3">
          <cell r="A3" t="str">
            <v>Air Dyne Intervals</v>
          </cell>
        </row>
        <row r="4">
          <cell r="A4" t="str">
            <v>Leg Matrix</v>
          </cell>
        </row>
        <row r="5">
          <cell r="A5" t="str">
            <v>KB Swings</v>
          </cell>
        </row>
        <row r="6">
          <cell r="A6" t="str">
            <v>Hip Matrix</v>
          </cell>
        </row>
        <row r="7">
          <cell r="A7" t="str">
            <v>Speed Squats</v>
          </cell>
        </row>
        <row r="8">
          <cell r="A8" t="str">
            <v>Rope Intervals</v>
          </cell>
        </row>
        <row r="9">
          <cell r="A9" t="str">
            <v>Squat Series</v>
          </cell>
        </row>
        <row r="10">
          <cell r="A10" t="str">
            <v>Countdowns</v>
          </cell>
        </row>
        <row r="11">
          <cell r="A11" t="str">
            <v>Ladders</v>
          </cell>
        </row>
        <row r="12">
          <cell r="A12" t="str">
            <v>Med Ball Circuit</v>
          </cell>
        </row>
        <row r="13">
          <cell r="A13" t="str">
            <v>Mountain Climbers</v>
          </cell>
        </row>
        <row r="14">
          <cell r="A14" t="str">
            <v xml:space="preserve">Jump Rope </v>
          </cell>
        </row>
        <row r="15">
          <cell r="A15" t="str">
            <v>Speed Ladder Intervals</v>
          </cell>
        </row>
        <row r="16">
          <cell r="A16" t="str">
            <v>Sledgehammer Strikes</v>
          </cell>
        </row>
        <row r="17">
          <cell r="A17" t="str">
            <v>Alt Low Speed Step Ups</v>
          </cell>
        </row>
        <row r="18">
          <cell r="A18" t="str">
            <v>BW Circuit</v>
          </cell>
        </row>
        <row r="19">
          <cell r="A19" t="str">
            <v>Prowler Sprint Pushes</v>
          </cell>
        </row>
        <row r="20">
          <cell r="A20" t="str">
            <v>Burpee Intervals</v>
          </cell>
        </row>
        <row r="21">
          <cell r="A21" t="str">
            <v>10yd Sprints</v>
          </cell>
        </row>
        <row r="22">
          <cell r="A22" t="str">
            <v>Shuttle Runs</v>
          </cell>
        </row>
        <row r="23">
          <cell r="A23" t="str">
            <v>KB Snatch</v>
          </cell>
        </row>
        <row r="24">
          <cell r="A24" t="str">
            <v>Throw and Chase</v>
          </cell>
        </row>
        <row r="25">
          <cell r="A25" t="str">
            <v>Alt Get Ups</v>
          </cell>
        </row>
      </sheetData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Movements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46">
          <cell r="A46" t="str">
            <v>YT</v>
          </cell>
        </row>
        <row r="47">
          <cell r="A47" t="str">
            <v>YTWL</v>
          </cell>
        </row>
        <row r="48">
          <cell r="A48" t="str">
            <v>Reach roll and lift</v>
          </cell>
        </row>
        <row r="49">
          <cell r="A49" t="str">
            <v>External Rotation</v>
          </cell>
        </row>
        <row r="50">
          <cell r="A50" t="str">
            <v>Push up plus</v>
          </cell>
        </row>
        <row r="52">
          <cell r="A52" t="str">
            <v>Hips:</v>
          </cell>
        </row>
        <row r="54">
          <cell r="A54" t="str">
            <v>Side Lying Abd/Adduction</v>
          </cell>
        </row>
        <row r="55">
          <cell r="A55" t="str">
            <v>Quadruped Circles</v>
          </cell>
        </row>
        <row r="56">
          <cell r="A56" t="str">
            <v>Glute Bridge</v>
          </cell>
        </row>
        <row r="57">
          <cell r="A57" t="str">
            <v>Glute bridge with ADD</v>
          </cell>
        </row>
        <row r="58">
          <cell r="A58" t="str">
            <v>Single Leg Glute Bridge (bent leg passive)</v>
          </cell>
        </row>
        <row r="59">
          <cell r="A59" t="str">
            <v>Single Leg Glute Bridge (active lock)</v>
          </cell>
        </row>
        <row r="60">
          <cell r="A60" t="str">
            <v>Hip thigh extension</v>
          </cell>
        </row>
        <row r="61">
          <cell r="A61" t="str">
            <v>Marching Glute Bridge</v>
          </cell>
        </row>
        <row r="62">
          <cell r="A62" t="str">
            <v>Lateral Mini Band</v>
          </cell>
        </row>
        <row r="63">
          <cell r="A63" t="str">
            <v>Side Lying Abd/Adduction</v>
          </cell>
        </row>
        <row r="64">
          <cell r="A64" t="str">
            <v>Quadruped Circles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APentrypage"/>
      <sheetName val="GSIntakeData"/>
      <sheetName val="GSintake"/>
      <sheetName val="Biometrics"/>
      <sheetName val="FMS"/>
      <sheetName val="MedicalClearance"/>
      <sheetName val="SOAPprintable"/>
      <sheetName val="WORKOUTprintable"/>
      <sheetName val="Phase 1 | Wk 1-4"/>
      <sheetName val="SOAPbackstage"/>
      <sheetName val="MEASUREMENT RECORD"/>
      <sheetName val="Program Design Worksheet"/>
      <sheetName val="Variables"/>
      <sheetName val="PDVariables"/>
      <sheetName val="TrainerInfo"/>
      <sheetName val="Sheet1"/>
      <sheetName val="GS Intake Chart_Alternate20142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"/>
      <sheetName val="Background"/>
      <sheetName val="Swing Characteristics"/>
      <sheetName val="FMS"/>
      <sheetName val="P1 Chest and Back"/>
      <sheetName val="P1 Shoulders and Legs"/>
      <sheetName val="P1 Arms and Legs"/>
      <sheetName val="ESD"/>
    </sheetNames>
    <sheetDataSet>
      <sheetData sheetId="0"/>
      <sheetData sheetId="1"/>
      <sheetData sheetId="2"/>
      <sheetData sheetId="3">
        <row r="6">
          <cell r="D6">
            <v>1</v>
          </cell>
        </row>
        <row r="27">
          <cell r="D27">
            <v>1</v>
          </cell>
        </row>
        <row r="43">
          <cell r="D43">
            <v>1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Design Template"/>
      <sheetName val="Biometrics"/>
      <sheetName val="FMS Scores"/>
      <sheetName val="Calendar Outline"/>
      <sheetName val="Weekly Outline"/>
      <sheetName val="Workout Card"/>
      <sheetName val="ESD"/>
      <sheetName val="Day A Strength"/>
      <sheetName val="Program Card"/>
      <sheetName val="Day B Strength"/>
      <sheetName val="Day C Strength"/>
      <sheetName val="Background Data"/>
      <sheetName val="Backg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73" zoomScaleNormal="173" zoomScalePageLayoutView="173" workbookViewId="0">
      <selection activeCell="B2" sqref="B2"/>
    </sheetView>
  </sheetViews>
  <sheetFormatPr baseColWidth="10" defaultRowHeight="15" x14ac:dyDescent="0.2"/>
  <cols>
    <col min="1" max="1" width="31.1640625" customWidth="1"/>
    <col min="2" max="2" width="62.6640625" customWidth="1"/>
    <col min="3" max="3" width="58.83203125" customWidth="1"/>
  </cols>
  <sheetData>
    <row r="1" spans="1:3" s="229" customFormat="1" ht="21" thickBot="1" x14ac:dyDescent="0.3">
      <c r="A1" s="229" t="s">
        <v>772</v>
      </c>
      <c r="B1" s="229" t="s">
        <v>773</v>
      </c>
      <c r="C1" s="230" t="s">
        <v>774</v>
      </c>
    </row>
    <row r="2" spans="1:3" ht="33" thickTop="1" x14ac:dyDescent="0.2">
      <c r="A2" s="231" t="s">
        <v>775</v>
      </c>
      <c r="B2" s="225" t="s">
        <v>785</v>
      </c>
      <c r="C2" s="231" t="s">
        <v>792</v>
      </c>
    </row>
    <row r="3" spans="1:3" ht="16" x14ac:dyDescent="0.2">
      <c r="A3" s="233"/>
      <c r="B3" s="226"/>
      <c r="C3" s="233"/>
    </row>
    <row r="4" spans="1:3" ht="33" thickBot="1" x14ac:dyDescent="0.25">
      <c r="A4" s="232"/>
      <c r="B4" s="227" t="s">
        <v>783</v>
      </c>
      <c r="C4" s="232"/>
    </row>
    <row r="5" spans="1:3" ht="49" thickBot="1" x14ac:dyDescent="0.25">
      <c r="A5" s="228" t="s">
        <v>776</v>
      </c>
      <c r="B5" s="227" t="s">
        <v>786</v>
      </c>
      <c r="C5" s="227" t="s">
        <v>791</v>
      </c>
    </row>
    <row r="6" spans="1:3" ht="49" thickBot="1" x14ac:dyDescent="0.25">
      <c r="A6" s="228" t="s">
        <v>777</v>
      </c>
      <c r="B6" s="227" t="s">
        <v>787</v>
      </c>
      <c r="C6" s="227" t="s">
        <v>789</v>
      </c>
    </row>
    <row r="7" spans="1:3" ht="16" x14ac:dyDescent="0.2">
      <c r="A7" s="231" t="s">
        <v>778</v>
      </c>
      <c r="B7" s="226"/>
      <c r="C7" s="231" t="s">
        <v>790</v>
      </c>
    </row>
    <row r="8" spans="1:3" ht="67" customHeight="1" thickBot="1" x14ac:dyDescent="0.25">
      <c r="A8" s="232"/>
      <c r="B8" s="227" t="s">
        <v>788</v>
      </c>
      <c r="C8" s="232"/>
    </row>
    <row r="9" spans="1:3" ht="49" thickBot="1" x14ac:dyDescent="0.25">
      <c r="A9" s="228" t="s">
        <v>779</v>
      </c>
      <c r="B9" s="227" t="s">
        <v>794</v>
      </c>
      <c r="C9" s="227" t="s">
        <v>780</v>
      </c>
    </row>
    <row r="10" spans="1:3" ht="130" customHeight="1" thickBot="1" x14ac:dyDescent="0.25">
      <c r="A10" s="228" t="s">
        <v>793</v>
      </c>
      <c r="B10" s="227" t="s">
        <v>795</v>
      </c>
      <c r="C10" s="227" t="s">
        <v>796</v>
      </c>
    </row>
    <row r="11" spans="1:3" ht="49" thickBot="1" x14ac:dyDescent="0.25">
      <c r="A11" s="228" t="s">
        <v>797</v>
      </c>
      <c r="B11" s="227" t="s">
        <v>781</v>
      </c>
      <c r="C11" s="227" t="s">
        <v>782</v>
      </c>
    </row>
    <row r="20" spans="2:2" x14ac:dyDescent="0.2">
      <c r="B20" t="s">
        <v>784</v>
      </c>
    </row>
  </sheetData>
  <mergeCells count="4">
    <mergeCell ref="C7:C8"/>
    <mergeCell ref="A7:A8"/>
    <mergeCell ref="C2:C4"/>
    <mergeCell ref="A2:A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B1:Z36"/>
  <sheetViews>
    <sheetView workbookViewId="0">
      <selection activeCell="K32" sqref="K32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9.83203125" bestFit="1" customWidth="1"/>
    <col min="6" max="10" width="5.33203125" customWidth="1"/>
    <col min="11" max="11" width="5.6640625" customWidth="1"/>
    <col min="12" max="12" width="1.1640625" customWidth="1"/>
    <col min="13" max="13" width="4.83203125" customWidth="1"/>
    <col min="14" max="14" width="27.5" customWidth="1"/>
    <col min="15" max="15" width="5.5" customWidth="1"/>
    <col min="16" max="16" width="9.83203125" bestFit="1" customWidth="1"/>
    <col min="17" max="21" width="5.33203125" customWidth="1"/>
    <col min="22" max="22" width="5.6640625" customWidth="1"/>
    <col min="23" max="23" width="1.1640625" customWidth="1"/>
    <col min="24" max="24" width="5.5" customWidth="1"/>
    <col min="25" max="25" width="10.5" bestFit="1" customWidth="1"/>
    <col min="26" max="26" width="7.6640625" customWidth="1"/>
  </cols>
  <sheetData>
    <row r="1" spans="2:26" s="3" customFormat="1" ht="25" thickBot="1" x14ac:dyDescent="0.35">
      <c r="B1" s="6"/>
      <c r="C1" s="84" t="s">
        <v>656</v>
      </c>
      <c r="D1" s="84"/>
      <c r="F1" s="79"/>
      <c r="G1" s="79"/>
      <c r="H1" s="79"/>
      <c r="I1" s="79"/>
      <c r="J1" s="19"/>
      <c r="K1" s="19"/>
      <c r="L1" s="19"/>
      <c r="M1" s="19"/>
      <c r="N1" s="86" t="s">
        <v>657</v>
      </c>
      <c r="O1" s="84"/>
      <c r="P1" s="84"/>
      <c r="Q1" s="84"/>
      <c r="R1" s="19"/>
      <c r="S1" s="19"/>
      <c r="U1" s="19"/>
      <c r="V1" s="19"/>
      <c r="W1" s="19"/>
      <c r="X1" s="19"/>
      <c r="Y1" s="19"/>
      <c r="Z1" s="49"/>
    </row>
    <row r="2" spans="2:26" x14ac:dyDescent="0.2">
      <c r="B2" s="7"/>
      <c r="C2" s="77"/>
      <c r="D2" s="2"/>
      <c r="E2" s="50"/>
      <c r="F2" s="50"/>
      <c r="G2" s="50"/>
      <c r="H2" s="50"/>
      <c r="I2" s="50"/>
      <c r="J2" s="50"/>
      <c r="K2" s="50"/>
      <c r="L2" s="2"/>
      <c r="M2" s="7"/>
      <c r="N2" s="77"/>
      <c r="O2" s="50"/>
      <c r="P2" s="50"/>
      <c r="Q2" s="50"/>
      <c r="R2" s="50"/>
      <c r="S2" s="50"/>
      <c r="T2" s="3"/>
      <c r="U2" s="50"/>
      <c r="V2" s="50"/>
      <c r="W2" s="2"/>
      <c r="X2" s="50"/>
      <c r="Y2" s="50"/>
      <c r="Z2" s="50"/>
    </row>
    <row r="3" spans="2:26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2"/>
      <c r="M3" s="76"/>
      <c r="N3" s="78" t="s">
        <v>3</v>
      </c>
      <c r="O3" s="82"/>
      <c r="P3" s="83"/>
      <c r="Q3" s="2"/>
      <c r="R3" s="2"/>
      <c r="S3" s="2"/>
      <c r="U3" s="2"/>
      <c r="V3" s="2"/>
      <c r="W3" s="2"/>
      <c r="X3" s="2"/>
      <c r="Y3" s="2"/>
      <c r="Z3" s="2"/>
    </row>
    <row r="4" spans="2:26" x14ac:dyDescent="0.2">
      <c r="B4" s="6"/>
      <c r="C4" s="23" t="s">
        <v>8</v>
      </c>
      <c r="D4" s="80" t="s">
        <v>9</v>
      </c>
      <c r="E4" s="21" t="s">
        <v>573</v>
      </c>
      <c r="F4" s="51"/>
      <c r="G4" s="51"/>
      <c r="H4" s="51"/>
      <c r="I4" s="51"/>
      <c r="J4" s="51"/>
      <c r="K4" s="51"/>
      <c r="L4" s="5"/>
      <c r="M4" s="6"/>
      <c r="N4" s="23" t="s">
        <v>8</v>
      </c>
      <c r="O4" s="90" t="s">
        <v>9</v>
      </c>
      <c r="P4" s="89" t="s">
        <v>573</v>
      </c>
      <c r="Q4" s="51"/>
      <c r="R4" s="51"/>
      <c r="S4" s="51"/>
      <c r="T4" s="51"/>
      <c r="U4" s="51"/>
      <c r="V4" s="51"/>
      <c r="W4" s="5"/>
      <c r="X4" s="51"/>
      <c r="Y4" s="51"/>
      <c r="Z4" s="51"/>
    </row>
    <row r="5" spans="2:26" x14ac:dyDescent="0.2">
      <c r="B5" s="6" t="s">
        <v>502</v>
      </c>
      <c r="C5" s="29" t="s">
        <v>530</v>
      </c>
      <c r="D5" s="30"/>
      <c r="E5" s="85"/>
      <c r="F5" s="37"/>
      <c r="G5" s="37"/>
      <c r="H5" s="37"/>
      <c r="I5" s="37"/>
      <c r="J5" s="37"/>
      <c r="K5" s="37"/>
      <c r="L5" s="37"/>
      <c r="M5" s="6" t="s">
        <v>502</v>
      </c>
      <c r="N5" s="29" t="s">
        <v>519</v>
      </c>
      <c r="O5" s="88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x14ac:dyDescent="0.2">
      <c r="B6" s="6" t="s">
        <v>503</v>
      </c>
      <c r="C6" s="25" t="s">
        <v>421</v>
      </c>
      <c r="D6" s="33"/>
      <c r="E6" s="32"/>
      <c r="F6" s="37"/>
      <c r="G6" s="37"/>
      <c r="H6" s="37"/>
      <c r="I6" s="37"/>
      <c r="J6" s="37"/>
      <c r="K6" s="37"/>
      <c r="L6" s="37"/>
      <c r="M6" s="6" t="s">
        <v>503</v>
      </c>
      <c r="N6" s="25" t="s">
        <v>421</v>
      </c>
      <c r="O6" s="88"/>
      <c r="P6" s="33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x14ac:dyDescent="0.2">
      <c r="B7" s="6" t="s">
        <v>504</v>
      </c>
      <c r="C7" s="25" t="s">
        <v>387</v>
      </c>
      <c r="D7" s="33"/>
      <c r="E7" s="32"/>
      <c r="F7" s="37"/>
      <c r="G7" s="37"/>
      <c r="H7" s="37"/>
      <c r="I7" s="37"/>
      <c r="J7" s="37"/>
      <c r="K7" s="37"/>
      <c r="L7" s="37"/>
      <c r="M7" s="6" t="s">
        <v>504</v>
      </c>
      <c r="N7" s="25" t="s">
        <v>387</v>
      </c>
      <c r="O7" s="88"/>
      <c r="P7" s="33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x14ac:dyDescent="0.2">
      <c r="B8" s="6" t="s">
        <v>505</v>
      </c>
      <c r="C8" s="25" t="s">
        <v>6</v>
      </c>
      <c r="D8" s="33"/>
      <c r="E8" s="32"/>
      <c r="F8" s="37"/>
      <c r="G8" s="37"/>
      <c r="H8" s="37"/>
      <c r="I8" s="37"/>
      <c r="J8" s="37"/>
      <c r="K8" s="37"/>
      <c r="L8" s="37"/>
      <c r="M8" s="6" t="s">
        <v>505</v>
      </c>
      <c r="N8" s="25" t="s">
        <v>6</v>
      </c>
      <c r="O8" s="88"/>
      <c r="P8" s="33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x14ac:dyDescent="0.2">
      <c r="B9" s="6" t="s">
        <v>506</v>
      </c>
      <c r="C9" s="25" t="s">
        <v>487</v>
      </c>
      <c r="D9" s="33"/>
      <c r="E9" s="32"/>
      <c r="F9" s="37"/>
      <c r="G9" s="37"/>
      <c r="H9" s="37"/>
      <c r="I9" s="37"/>
      <c r="J9" s="37"/>
      <c r="K9" s="37"/>
      <c r="L9" s="37"/>
      <c r="M9" s="6" t="s">
        <v>506</v>
      </c>
      <c r="N9" s="25" t="s">
        <v>487</v>
      </c>
      <c r="O9" s="88"/>
      <c r="P9" s="3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x14ac:dyDescent="0.2">
      <c r="B10" s="6" t="s">
        <v>507</v>
      </c>
      <c r="C10" s="25" t="s">
        <v>500</v>
      </c>
      <c r="D10" s="33"/>
      <c r="E10" s="32"/>
      <c r="F10" s="37"/>
      <c r="G10" s="37"/>
      <c r="H10" s="37"/>
      <c r="I10" s="37"/>
      <c r="J10" s="37"/>
      <c r="K10" s="37"/>
      <c r="L10" s="37"/>
      <c r="M10" s="6" t="s">
        <v>507</v>
      </c>
      <c r="N10" s="25" t="s">
        <v>500</v>
      </c>
      <c r="O10" s="88"/>
      <c r="P10" s="33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2:26" x14ac:dyDescent="0.2">
      <c r="B11" s="6" t="s">
        <v>505</v>
      </c>
      <c r="C11" s="25" t="s">
        <v>494</v>
      </c>
      <c r="D11" s="33"/>
      <c r="E11" s="32"/>
      <c r="F11" s="99"/>
      <c r="G11" s="37"/>
      <c r="H11" s="37"/>
      <c r="I11" s="37"/>
      <c r="J11" s="37"/>
      <c r="K11" s="37"/>
      <c r="L11" s="37"/>
      <c r="M11" s="6" t="s">
        <v>505</v>
      </c>
      <c r="N11" s="25" t="s">
        <v>494</v>
      </c>
      <c r="O11" s="87"/>
      <c r="P11" s="32"/>
      <c r="Q11" s="99"/>
      <c r="R11" s="37"/>
      <c r="S11" s="37"/>
      <c r="T11" s="37"/>
      <c r="U11" s="37"/>
      <c r="V11" s="37"/>
      <c r="W11" s="37"/>
      <c r="X11" s="37"/>
      <c r="Y11" s="37"/>
      <c r="Z11" s="37"/>
    </row>
    <row r="12" spans="2:26" x14ac:dyDescent="0.2">
      <c r="B12" s="6"/>
      <c r="C12" s="25" t="s">
        <v>525</v>
      </c>
      <c r="D12" s="35"/>
      <c r="E12" s="36"/>
      <c r="F12" s="247" t="s">
        <v>572</v>
      </c>
      <c r="G12" s="248"/>
      <c r="H12" s="248"/>
      <c r="I12" s="248"/>
      <c r="J12" s="250"/>
      <c r="K12" s="100"/>
      <c r="L12" s="37"/>
      <c r="M12" s="6"/>
      <c r="N12" s="25" t="s">
        <v>525</v>
      </c>
      <c r="O12" s="87"/>
      <c r="P12" s="87"/>
      <c r="Q12" s="247" t="s">
        <v>572</v>
      </c>
      <c r="R12" s="248"/>
      <c r="S12" s="248"/>
      <c r="T12" s="248"/>
      <c r="U12" s="250"/>
      <c r="V12" s="100"/>
      <c r="W12" s="37"/>
      <c r="X12" s="37"/>
      <c r="Y12" s="37"/>
      <c r="Z12" s="37"/>
    </row>
    <row r="13" spans="2:26" x14ac:dyDescent="0.2">
      <c r="B13" s="6"/>
      <c r="C13" s="23" t="s">
        <v>588</v>
      </c>
      <c r="D13" s="20" t="s">
        <v>578</v>
      </c>
      <c r="E13" s="21" t="s">
        <v>579</v>
      </c>
      <c r="F13" s="81">
        <v>1</v>
      </c>
      <c r="G13" s="81">
        <v>2</v>
      </c>
      <c r="H13" s="81">
        <v>3</v>
      </c>
      <c r="I13" s="81">
        <v>4</v>
      </c>
      <c r="J13" s="107">
        <v>5</v>
      </c>
      <c r="K13" s="22" t="s">
        <v>573</v>
      </c>
      <c r="L13" s="45"/>
      <c r="M13" s="6"/>
      <c r="N13" s="23" t="s">
        <v>588</v>
      </c>
      <c r="O13" s="20" t="s">
        <v>578</v>
      </c>
      <c r="P13" s="21" t="s">
        <v>579</v>
      </c>
      <c r="Q13" s="81">
        <v>1</v>
      </c>
      <c r="R13" s="81">
        <v>2</v>
      </c>
      <c r="S13" s="81">
        <v>3</v>
      </c>
      <c r="T13" s="81">
        <v>4</v>
      </c>
      <c r="U13" s="107">
        <v>5</v>
      </c>
      <c r="V13" s="22" t="s">
        <v>573</v>
      </c>
      <c r="W13" s="5"/>
      <c r="X13" s="51"/>
      <c r="Y13" s="51"/>
      <c r="Z13" s="51"/>
    </row>
    <row r="14" spans="2:26" x14ac:dyDescent="0.2">
      <c r="B14" s="6" t="s">
        <v>534</v>
      </c>
      <c r="C14" s="25" t="s">
        <v>115</v>
      </c>
      <c r="D14" s="96">
        <v>1</v>
      </c>
      <c r="E14" s="32" t="s">
        <v>583</v>
      </c>
      <c r="F14" s="32">
        <f>Calculator!F11</f>
        <v>115</v>
      </c>
      <c r="G14" s="32">
        <f>Calculator!F12</f>
        <v>120</v>
      </c>
      <c r="H14" s="32">
        <f>Calculator!F13</f>
        <v>125</v>
      </c>
      <c r="I14" s="32">
        <f>Calculator!F14</f>
        <v>130</v>
      </c>
      <c r="J14" s="105">
        <f>Calculator!F15</f>
        <v>135</v>
      </c>
      <c r="K14" s="31"/>
      <c r="L14" s="46"/>
      <c r="M14" s="6" t="s">
        <v>534</v>
      </c>
      <c r="N14" s="25" t="s">
        <v>41</v>
      </c>
      <c r="O14" s="96">
        <v>1</v>
      </c>
      <c r="P14" s="32" t="s">
        <v>583</v>
      </c>
      <c r="Q14" s="32">
        <f>Calculator!U11</f>
        <v>60</v>
      </c>
      <c r="R14" s="32">
        <f>Calculator!U12</f>
        <v>65</v>
      </c>
      <c r="S14" s="32">
        <f>Calculator!U13</f>
        <v>70</v>
      </c>
      <c r="T14" s="32">
        <f>Calculator!U14</f>
        <v>50</v>
      </c>
      <c r="U14" s="105">
        <f>Calculator!U15</f>
        <v>50</v>
      </c>
      <c r="V14" s="34"/>
      <c r="W14" s="37"/>
      <c r="X14" s="37"/>
      <c r="Y14" s="37"/>
      <c r="Z14" s="37"/>
    </row>
    <row r="15" spans="2:26" x14ac:dyDescent="0.2">
      <c r="B15" s="6"/>
      <c r="C15" s="25"/>
      <c r="D15" s="96">
        <v>2</v>
      </c>
      <c r="E15" s="32" t="s">
        <v>581</v>
      </c>
      <c r="F15" s="32">
        <f>Calculator!F18</f>
        <v>90</v>
      </c>
      <c r="G15" s="32">
        <f>Calculator!F19</f>
        <v>105</v>
      </c>
      <c r="H15" s="32">
        <f>Calculator!F20</f>
        <v>115</v>
      </c>
      <c r="I15" s="32">
        <f>Calculator!F21</f>
        <v>75</v>
      </c>
      <c r="J15" s="105">
        <f>Calculator!F22</f>
        <v>75</v>
      </c>
      <c r="K15" s="31"/>
      <c r="L15" s="46"/>
      <c r="M15" s="6"/>
      <c r="N15" s="25"/>
      <c r="O15" s="96">
        <v>2</v>
      </c>
      <c r="P15" s="32" t="s">
        <v>581</v>
      </c>
      <c r="Q15" s="32">
        <f>Calculator!U18</f>
        <v>75</v>
      </c>
      <c r="R15" s="32">
        <f>Calculator!U19</f>
        <v>75</v>
      </c>
      <c r="S15" s="32">
        <f>Calculator!U20</f>
        <v>80</v>
      </c>
      <c r="T15" s="32">
        <f>Calculator!U21</f>
        <v>85</v>
      </c>
      <c r="U15" s="105">
        <f>Calculator!U22</f>
        <v>85</v>
      </c>
      <c r="V15" s="34"/>
      <c r="W15" s="37"/>
      <c r="X15" s="37"/>
      <c r="Y15" s="37"/>
      <c r="Z15" s="37"/>
    </row>
    <row r="16" spans="2:26" x14ac:dyDescent="0.2">
      <c r="B16" s="6"/>
      <c r="C16" s="25"/>
      <c r="D16" s="96">
        <v>3</v>
      </c>
      <c r="E16" s="32" t="s">
        <v>582</v>
      </c>
      <c r="F16" s="32">
        <f>Calculator!F25</f>
        <v>105</v>
      </c>
      <c r="G16" s="32">
        <f>Calculator!F26</f>
        <v>115</v>
      </c>
      <c r="H16" s="32">
        <f>Calculator!F27</f>
        <v>130</v>
      </c>
      <c r="I16" s="32">
        <f>Calculator!F28</f>
        <v>135</v>
      </c>
      <c r="J16" s="105">
        <f>Calculator!F29</f>
        <v>145</v>
      </c>
      <c r="K16" s="31"/>
      <c r="L16" s="46"/>
      <c r="M16" s="6"/>
      <c r="N16" s="25"/>
      <c r="O16" s="96">
        <v>3</v>
      </c>
      <c r="P16" s="32" t="s">
        <v>582</v>
      </c>
      <c r="Q16" s="32">
        <f>Calculator!U25</f>
        <v>60</v>
      </c>
      <c r="R16" s="32">
        <f>Calculator!U26</f>
        <v>65</v>
      </c>
      <c r="S16" s="32">
        <f>Calculator!U27</f>
        <v>70</v>
      </c>
      <c r="T16" s="32">
        <f>Calculator!U28</f>
        <v>50</v>
      </c>
      <c r="U16" s="105">
        <f>Calculator!U29</f>
        <v>50</v>
      </c>
      <c r="V16" s="34"/>
      <c r="W16" s="37"/>
      <c r="X16" s="37"/>
      <c r="Y16" s="37"/>
      <c r="Z16" s="37"/>
    </row>
    <row r="17" spans="2:26" x14ac:dyDescent="0.2">
      <c r="B17" s="6"/>
      <c r="C17" s="25"/>
      <c r="D17" s="96">
        <v>4</v>
      </c>
      <c r="E17" s="32" t="s">
        <v>580</v>
      </c>
      <c r="F17" s="36">
        <f>Calculator!F32</f>
        <v>90</v>
      </c>
      <c r="G17" s="36">
        <f>Calculator!F33</f>
        <v>115</v>
      </c>
      <c r="H17" s="36">
        <f>Calculator!F34</f>
        <v>120</v>
      </c>
      <c r="I17" s="36" t="s">
        <v>586</v>
      </c>
      <c r="J17" s="106" t="s">
        <v>586</v>
      </c>
      <c r="K17" s="34"/>
      <c r="L17" s="46"/>
      <c r="M17" s="6"/>
      <c r="N17" s="25"/>
      <c r="O17" s="96">
        <v>4</v>
      </c>
      <c r="P17" s="32" t="s">
        <v>580</v>
      </c>
      <c r="Q17" s="36">
        <f>Calculator!U32</f>
        <v>70</v>
      </c>
      <c r="R17" s="36">
        <f>Calculator!U33</f>
        <v>75</v>
      </c>
      <c r="S17" s="36">
        <f>Calculator!U34</f>
        <v>85</v>
      </c>
      <c r="T17" s="36" t="s">
        <v>586</v>
      </c>
      <c r="U17" s="106" t="s">
        <v>586</v>
      </c>
      <c r="V17" s="92"/>
      <c r="W17" s="37"/>
      <c r="X17" s="37"/>
      <c r="Y17" s="37"/>
      <c r="Z17" s="37"/>
    </row>
    <row r="18" spans="2:26" hidden="1" x14ac:dyDescent="0.2">
      <c r="W18" s="5"/>
      <c r="X18" s="51"/>
      <c r="Y18" s="51"/>
      <c r="Z18" s="51"/>
    </row>
    <row r="19" spans="2:26" hidden="1" x14ac:dyDescent="0.2">
      <c r="W19" s="37"/>
      <c r="X19" s="37"/>
      <c r="Y19" s="37"/>
      <c r="Z19" s="37"/>
    </row>
    <row r="20" spans="2:26" hidden="1" x14ac:dyDescent="0.2">
      <c r="W20" s="37"/>
      <c r="X20" s="37"/>
      <c r="Y20" s="37"/>
      <c r="Z20" s="37"/>
    </row>
    <row r="21" spans="2:26" hidden="1" x14ac:dyDescent="0.2">
      <c r="W21" s="37"/>
      <c r="X21" s="37"/>
      <c r="Y21" s="37"/>
      <c r="Z21" s="37"/>
    </row>
    <row r="22" spans="2:26" hidden="1" x14ac:dyDescent="0.2">
      <c r="W22" s="37"/>
      <c r="X22" s="37"/>
      <c r="Y22" s="37"/>
      <c r="Z22" s="37"/>
    </row>
    <row r="23" spans="2:26" x14ac:dyDescent="0.2">
      <c r="B23" s="6"/>
      <c r="C23" s="23" t="s">
        <v>533</v>
      </c>
      <c r="D23" s="20" t="s">
        <v>9</v>
      </c>
      <c r="E23" s="18" t="s">
        <v>573</v>
      </c>
      <c r="F23" s="81" t="s">
        <v>651</v>
      </c>
      <c r="G23" s="81" t="s">
        <v>652</v>
      </c>
      <c r="H23" s="81" t="s">
        <v>653</v>
      </c>
      <c r="I23" s="109" t="s">
        <v>654</v>
      </c>
      <c r="J23" s="101">
        <v>5</v>
      </c>
      <c r="K23" s="101"/>
      <c r="L23" s="5"/>
      <c r="M23" s="6"/>
      <c r="N23" s="23" t="s">
        <v>533</v>
      </c>
      <c r="O23" s="20" t="s">
        <v>9</v>
      </c>
      <c r="P23" s="20" t="s">
        <v>573</v>
      </c>
      <c r="Q23" s="81" t="s">
        <v>651</v>
      </c>
      <c r="R23" s="81" t="s">
        <v>652</v>
      </c>
      <c r="S23" s="81" t="s">
        <v>653</v>
      </c>
      <c r="T23" s="109" t="s">
        <v>654</v>
      </c>
      <c r="U23" s="108"/>
      <c r="V23" s="51"/>
      <c r="W23" s="5"/>
      <c r="X23" s="51"/>
      <c r="Y23" s="51"/>
      <c r="Z23" s="51"/>
    </row>
    <row r="24" spans="2:26" x14ac:dyDescent="0.2">
      <c r="B24" s="6" t="s">
        <v>509</v>
      </c>
      <c r="C24" s="25" t="s">
        <v>197</v>
      </c>
      <c r="D24" s="33">
        <v>3</v>
      </c>
      <c r="E24" s="32">
        <v>15</v>
      </c>
      <c r="F24" s="32"/>
      <c r="G24" s="32"/>
      <c r="H24" s="32"/>
      <c r="I24" s="33"/>
      <c r="J24" s="37"/>
      <c r="K24" s="31"/>
      <c r="L24" s="37"/>
      <c r="M24" s="6" t="s">
        <v>509</v>
      </c>
      <c r="N24" s="25" t="s">
        <v>219</v>
      </c>
      <c r="O24" s="33">
        <v>3</v>
      </c>
      <c r="P24" s="32">
        <v>15</v>
      </c>
      <c r="Q24" s="33"/>
      <c r="R24" s="32"/>
      <c r="S24" s="33"/>
      <c r="T24" s="85"/>
      <c r="U24" s="87"/>
      <c r="V24" s="37"/>
      <c r="W24" s="37"/>
      <c r="X24" s="37"/>
      <c r="Y24" s="37"/>
      <c r="Z24" s="37"/>
    </row>
    <row r="25" spans="2:26" x14ac:dyDescent="0.2">
      <c r="B25" s="6" t="s">
        <v>510</v>
      </c>
      <c r="C25" s="25" t="s">
        <v>124</v>
      </c>
      <c r="D25" s="33">
        <v>3</v>
      </c>
      <c r="E25" s="32" t="s">
        <v>647</v>
      </c>
      <c r="F25" s="32"/>
      <c r="G25" s="32"/>
      <c r="H25" s="32"/>
      <c r="I25" s="33"/>
      <c r="J25" s="37"/>
      <c r="K25" s="31"/>
      <c r="L25" s="37"/>
      <c r="M25" s="6" t="s">
        <v>510</v>
      </c>
      <c r="N25" s="25" t="s">
        <v>558</v>
      </c>
      <c r="O25" s="33">
        <v>3</v>
      </c>
      <c r="P25" s="32">
        <v>10</v>
      </c>
      <c r="Q25" s="33"/>
      <c r="R25" s="32"/>
      <c r="S25" s="33"/>
      <c r="T25" s="33"/>
      <c r="U25" s="87"/>
      <c r="V25" s="37"/>
      <c r="W25" s="37"/>
      <c r="X25" s="37"/>
      <c r="Y25" s="37"/>
      <c r="Z25" s="37"/>
    </row>
    <row r="26" spans="2:26" x14ac:dyDescent="0.2">
      <c r="B26" s="6" t="s">
        <v>511</v>
      </c>
      <c r="C26" s="25" t="s">
        <v>203</v>
      </c>
      <c r="D26" s="33">
        <v>3</v>
      </c>
      <c r="E26" s="32">
        <v>5</v>
      </c>
      <c r="F26" s="32"/>
      <c r="G26" s="32"/>
      <c r="H26" s="32"/>
      <c r="I26" s="33"/>
      <c r="J26" s="37"/>
      <c r="K26" s="31"/>
      <c r="L26" s="37"/>
      <c r="M26" s="6" t="s">
        <v>511</v>
      </c>
      <c r="N26" s="25" t="s">
        <v>205</v>
      </c>
      <c r="O26" s="33">
        <v>3</v>
      </c>
      <c r="P26" s="32" t="s">
        <v>647</v>
      </c>
      <c r="Q26" s="33"/>
      <c r="R26" s="32"/>
      <c r="S26" s="33"/>
      <c r="T26" s="33"/>
      <c r="U26" s="87"/>
      <c r="V26" s="37"/>
      <c r="W26" s="37"/>
      <c r="X26" s="37"/>
      <c r="Y26" s="37"/>
      <c r="Z26" s="37"/>
    </row>
    <row r="27" spans="2:26" x14ac:dyDescent="0.2">
      <c r="B27" s="6"/>
      <c r="C27" s="25"/>
      <c r="D27" s="27"/>
      <c r="E27" s="28"/>
      <c r="F27" s="28"/>
      <c r="G27" s="28"/>
      <c r="H27" s="28"/>
      <c r="I27" s="27"/>
      <c r="J27" s="37"/>
      <c r="K27" s="37"/>
      <c r="L27" s="37"/>
      <c r="M27" s="6"/>
      <c r="N27" s="25"/>
      <c r="O27" s="27"/>
      <c r="P27" s="28"/>
      <c r="Q27" s="27"/>
      <c r="R27" s="28"/>
      <c r="S27" s="27"/>
      <c r="T27" s="27"/>
      <c r="U27" s="99"/>
      <c r="V27" s="37"/>
      <c r="W27" s="37"/>
      <c r="X27" s="37"/>
      <c r="Y27" s="37"/>
      <c r="Z27" s="37"/>
    </row>
    <row r="28" spans="2:26" x14ac:dyDescent="0.2">
      <c r="B28" s="6" t="s">
        <v>512</v>
      </c>
      <c r="C28" s="25" t="s">
        <v>555</v>
      </c>
      <c r="D28" s="33">
        <v>3</v>
      </c>
      <c r="E28" s="32">
        <v>10</v>
      </c>
      <c r="F28" s="32"/>
      <c r="G28" s="32"/>
      <c r="H28" s="32"/>
      <c r="I28" s="33"/>
      <c r="J28" s="37"/>
      <c r="K28" s="31"/>
      <c r="L28" s="37"/>
      <c r="M28" s="6" t="s">
        <v>512</v>
      </c>
      <c r="N28" s="25" t="s">
        <v>236</v>
      </c>
      <c r="O28" s="33">
        <v>3</v>
      </c>
      <c r="P28" s="32" t="s">
        <v>645</v>
      </c>
      <c r="Q28" s="33"/>
      <c r="R28" s="32"/>
      <c r="S28" s="33"/>
      <c r="T28" s="33"/>
      <c r="U28" s="87"/>
      <c r="V28" s="37"/>
      <c r="W28" s="37"/>
      <c r="X28" s="37"/>
      <c r="Y28" s="37"/>
      <c r="Z28" s="37"/>
    </row>
    <row r="29" spans="2:26" x14ac:dyDescent="0.2">
      <c r="B29" s="6" t="s">
        <v>513</v>
      </c>
      <c r="C29" s="25" t="s">
        <v>556</v>
      </c>
      <c r="D29" s="33">
        <v>3</v>
      </c>
      <c r="E29" s="32" t="s">
        <v>648</v>
      </c>
      <c r="F29" s="32"/>
      <c r="G29" s="32"/>
      <c r="H29" s="32"/>
      <c r="I29" s="33"/>
      <c r="J29" s="37"/>
      <c r="K29" s="31"/>
      <c r="L29" s="37"/>
      <c r="M29" s="6" t="s">
        <v>513</v>
      </c>
      <c r="N29" s="25" t="s">
        <v>557</v>
      </c>
      <c r="O29" s="33">
        <v>3</v>
      </c>
      <c r="P29" s="32" t="s">
        <v>648</v>
      </c>
      <c r="Q29" s="33"/>
      <c r="R29" s="32"/>
      <c r="S29" s="33"/>
      <c r="T29" s="33"/>
      <c r="U29" s="87"/>
      <c r="V29" s="37"/>
      <c r="W29" s="37"/>
      <c r="X29" s="37"/>
      <c r="Y29" s="37"/>
      <c r="Z29" s="37"/>
    </row>
    <row r="30" spans="2:26" x14ac:dyDescent="0.2">
      <c r="B30" s="6" t="s">
        <v>514</v>
      </c>
      <c r="C30" s="25" t="s">
        <v>182</v>
      </c>
      <c r="D30" s="33">
        <v>3</v>
      </c>
      <c r="E30" s="32">
        <v>10</v>
      </c>
      <c r="F30" s="32"/>
      <c r="G30" s="32"/>
      <c r="H30" s="32"/>
      <c r="I30" s="33"/>
      <c r="J30" s="37"/>
      <c r="K30" s="31"/>
      <c r="L30" s="37"/>
      <c r="M30" s="6" t="s">
        <v>514</v>
      </c>
      <c r="N30" s="25" t="s">
        <v>300</v>
      </c>
      <c r="O30" s="33">
        <v>3</v>
      </c>
      <c r="P30" s="32" t="s">
        <v>649</v>
      </c>
      <c r="Q30" s="33"/>
      <c r="R30" s="32"/>
      <c r="S30" s="33"/>
      <c r="T30" s="33"/>
      <c r="U30" s="87"/>
      <c r="V30" s="37"/>
      <c r="W30" s="37"/>
      <c r="X30" s="37"/>
      <c r="Y30" s="37"/>
      <c r="Z30" s="37"/>
    </row>
    <row r="31" spans="2:26" ht="16" thickBot="1" x14ac:dyDescent="0.25">
      <c r="C31" s="25"/>
      <c r="D31" s="33"/>
      <c r="E31" s="32"/>
      <c r="F31" s="93"/>
      <c r="G31" s="93"/>
      <c r="H31" s="93"/>
      <c r="I31" s="94"/>
      <c r="J31" s="37"/>
      <c r="K31" s="31"/>
      <c r="L31" s="37"/>
      <c r="N31" s="25"/>
      <c r="O31" s="33"/>
      <c r="P31" s="36"/>
      <c r="Q31" s="94"/>
      <c r="R31" s="93"/>
      <c r="S31" s="94"/>
      <c r="T31" s="94"/>
      <c r="U31" s="87"/>
      <c r="V31" s="37"/>
      <c r="W31" s="37"/>
      <c r="X31" s="37"/>
      <c r="Y31" s="37"/>
      <c r="Z31" s="37"/>
    </row>
    <row r="32" spans="2:26" x14ac:dyDescent="0.2">
      <c r="B32" s="6"/>
      <c r="C32" s="23" t="s">
        <v>12</v>
      </c>
      <c r="D32" s="20" t="s">
        <v>9</v>
      </c>
      <c r="E32" s="23" t="s">
        <v>573</v>
      </c>
      <c r="F32" s="51"/>
      <c r="G32" s="51"/>
      <c r="H32" s="51"/>
      <c r="I32" s="51"/>
      <c r="J32" s="51"/>
      <c r="K32" s="51"/>
      <c r="L32" s="5"/>
      <c r="M32" s="6"/>
      <c r="N32" s="23" t="s">
        <v>12</v>
      </c>
      <c r="O32" s="20" t="s">
        <v>9</v>
      </c>
      <c r="P32" s="23" t="s">
        <v>573</v>
      </c>
      <c r="Q32" s="51"/>
      <c r="R32" s="51"/>
      <c r="S32" s="51"/>
      <c r="T32" s="51"/>
      <c r="U32" s="51"/>
      <c r="V32" s="51"/>
      <c r="W32" s="5"/>
      <c r="X32" s="51"/>
      <c r="Y32" s="51"/>
      <c r="Z32" s="51"/>
    </row>
    <row r="33" spans="2:26" x14ac:dyDescent="0.2">
      <c r="B33" s="6" t="s">
        <v>515</v>
      </c>
      <c r="C33" s="25" t="s">
        <v>1</v>
      </c>
      <c r="D33" s="33"/>
      <c r="E33" s="25"/>
      <c r="F33" s="37"/>
      <c r="G33" s="37"/>
      <c r="H33" s="37"/>
      <c r="I33" s="37"/>
      <c r="J33" s="37"/>
      <c r="K33" s="37"/>
      <c r="L33" s="37"/>
      <c r="M33" s="6" t="s">
        <v>515</v>
      </c>
      <c r="N33" s="25" t="s">
        <v>1</v>
      </c>
      <c r="O33" s="33"/>
      <c r="P33" s="25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x14ac:dyDescent="0.2">
      <c r="B34" s="6" t="s">
        <v>516</v>
      </c>
      <c r="C34" s="25" t="s">
        <v>2</v>
      </c>
      <c r="D34" s="33"/>
      <c r="E34" s="25"/>
      <c r="F34" s="37"/>
      <c r="G34" s="37"/>
      <c r="H34" s="37"/>
      <c r="I34" s="37"/>
      <c r="J34" s="37"/>
      <c r="K34" s="37"/>
      <c r="L34" s="31"/>
      <c r="M34" s="6" t="s">
        <v>516</v>
      </c>
      <c r="N34" s="25" t="s">
        <v>2</v>
      </c>
      <c r="O34" s="33"/>
      <c r="P34" s="25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ht="16" thickBot="1" x14ac:dyDescent="0.25">
      <c r="B35" s="7"/>
      <c r="C35" s="26"/>
      <c r="D35" s="39"/>
      <c r="E35" s="95"/>
      <c r="F35" s="52"/>
      <c r="G35" s="52"/>
      <c r="H35" s="52"/>
      <c r="I35" s="52"/>
      <c r="J35" s="52"/>
      <c r="K35" s="52"/>
      <c r="L35" s="91"/>
      <c r="M35" s="7"/>
      <c r="N35" s="26"/>
      <c r="O35" s="39"/>
      <c r="P35" s="95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x14ac:dyDescent="0.2">
      <c r="L36" s="3"/>
      <c r="T36" s="3"/>
      <c r="U36" s="3"/>
    </row>
  </sheetData>
  <mergeCells count="2">
    <mergeCell ref="F12:J12"/>
    <mergeCell ref="Q12:U12"/>
  </mergeCells>
  <dataValidations count="1">
    <dataValidation type="list" allowBlank="1" showInputMessage="1" showErrorMessage="1" sqref="N5:P12">
      <formula1>$E$2:$E$132</formula1>
    </dataValidation>
  </dataValidations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Data'!$Q$3:$Q$5</xm:f>
          </x14:formula1>
          <xm:sqref>C33:C35 N33:N35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  <x14:dataValidation type="list" allowBlank="1" showInputMessage="1" showErrorMessage="1">
          <x14:formula1>
            <xm:f>'Background Data'!$A$2:$A$496</xm:f>
          </x14:formula1>
          <xm:sqref>N24:N31</xm:sqref>
        </x14:dataValidation>
        <x14:dataValidation type="list" allowBlank="1" showInputMessage="1" showErrorMessage="1">
          <x14:formula1>
            <xm:f>'Background Data'!$A$2:$A$204</xm:f>
          </x14:formula1>
          <xm:sqref>C14:C17</xm:sqref>
        </x14:dataValidation>
        <x14:dataValidation type="list" allowBlank="1" showInputMessage="1" showErrorMessage="1">
          <x14:formula1>
            <xm:f>'Background Data'!$A$2:$A$204</xm:f>
          </x14:formula1>
          <xm:sqref>N14:N17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B1:Z36"/>
  <sheetViews>
    <sheetView workbookViewId="0">
      <selection activeCell="H37" sqref="H37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9.83203125" bestFit="1" customWidth="1"/>
    <col min="6" max="10" width="5.33203125" customWidth="1"/>
    <col min="11" max="11" width="5.6640625" customWidth="1"/>
    <col min="12" max="12" width="1.1640625" customWidth="1"/>
    <col min="13" max="13" width="4.83203125" customWidth="1"/>
    <col min="14" max="14" width="27.5" customWidth="1"/>
    <col min="15" max="15" width="5.5" customWidth="1"/>
    <col min="16" max="16" width="9.83203125" bestFit="1" customWidth="1"/>
    <col min="17" max="21" width="5.33203125" customWidth="1"/>
    <col min="22" max="22" width="5.6640625" customWidth="1"/>
    <col min="23" max="23" width="1.1640625" customWidth="1"/>
    <col min="24" max="24" width="5.5" customWidth="1"/>
    <col min="25" max="25" width="10.5" bestFit="1" customWidth="1"/>
    <col min="26" max="26" width="7.6640625" customWidth="1"/>
  </cols>
  <sheetData>
    <row r="1" spans="2:26" s="3" customFormat="1" ht="25" thickBot="1" x14ac:dyDescent="0.35">
      <c r="B1" s="6"/>
      <c r="C1" s="84" t="s">
        <v>528</v>
      </c>
      <c r="D1" s="84"/>
      <c r="F1" s="79"/>
      <c r="G1" s="79"/>
      <c r="H1" s="79"/>
      <c r="I1" s="79"/>
      <c r="J1" s="19"/>
      <c r="K1" s="19"/>
      <c r="L1" s="19"/>
      <c r="M1" s="19"/>
      <c r="N1" s="86" t="s">
        <v>529</v>
      </c>
      <c r="O1" s="84"/>
      <c r="P1" s="84"/>
      <c r="Q1" s="84"/>
      <c r="R1" s="19"/>
      <c r="S1" s="19"/>
      <c r="U1" s="19"/>
      <c r="V1" s="19"/>
      <c r="W1" s="19"/>
      <c r="X1" s="19"/>
      <c r="Y1" s="19"/>
      <c r="Z1" s="49"/>
    </row>
    <row r="2" spans="2:26" x14ac:dyDescent="0.2">
      <c r="B2" s="7"/>
      <c r="C2" s="77"/>
      <c r="D2" s="2"/>
      <c r="E2" s="50"/>
      <c r="F2" s="50"/>
      <c r="G2" s="50"/>
      <c r="H2" s="50"/>
      <c r="I2" s="50"/>
      <c r="J2" s="50"/>
      <c r="K2" s="50"/>
      <c r="L2" s="2"/>
      <c r="M2" s="7"/>
      <c r="N2" s="77"/>
      <c r="O2" s="50"/>
      <c r="P2" s="50"/>
      <c r="Q2" s="50"/>
      <c r="R2" s="50"/>
      <c r="S2" s="50"/>
      <c r="T2" s="3"/>
      <c r="U2" s="50"/>
      <c r="V2" s="50"/>
      <c r="W2" s="2"/>
      <c r="X2" s="50"/>
      <c r="Y2" s="50"/>
      <c r="Z2" s="50"/>
    </row>
    <row r="3" spans="2:26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2"/>
      <c r="M3" s="76"/>
      <c r="N3" s="78" t="s">
        <v>3</v>
      </c>
      <c r="O3" s="82"/>
      <c r="P3" s="83"/>
      <c r="Q3" s="2"/>
      <c r="R3" s="2"/>
      <c r="S3" s="2"/>
      <c r="U3" s="2"/>
      <c r="V3" s="2"/>
      <c r="W3" s="2"/>
      <c r="X3" s="2"/>
      <c r="Y3" s="2"/>
      <c r="Z3" s="2"/>
    </row>
    <row r="4" spans="2:26" x14ac:dyDescent="0.2">
      <c r="B4" s="6"/>
      <c r="C4" s="23" t="s">
        <v>8</v>
      </c>
      <c r="D4" s="80" t="s">
        <v>9</v>
      </c>
      <c r="E4" s="21" t="s">
        <v>573</v>
      </c>
      <c r="F4" s="51"/>
      <c r="G4" s="51"/>
      <c r="H4" s="51"/>
      <c r="I4" s="51"/>
      <c r="J4" s="51"/>
      <c r="K4" s="51"/>
      <c r="L4" s="5"/>
      <c r="M4" s="6"/>
      <c r="N4" s="23" t="s">
        <v>8</v>
      </c>
      <c r="O4" s="90" t="s">
        <v>9</v>
      </c>
      <c r="P4" s="89" t="s">
        <v>573</v>
      </c>
      <c r="Q4" s="51"/>
      <c r="R4" s="51"/>
      <c r="S4" s="51"/>
      <c r="T4" s="51"/>
      <c r="U4" s="51"/>
      <c r="V4" s="51"/>
      <c r="W4" s="5"/>
      <c r="X4" s="51"/>
      <c r="Y4" s="51"/>
      <c r="Z4" s="51"/>
    </row>
    <row r="5" spans="2:26" x14ac:dyDescent="0.2">
      <c r="B5" s="6" t="s">
        <v>502</v>
      </c>
      <c r="C5" s="29" t="s">
        <v>530</v>
      </c>
      <c r="D5" s="30"/>
      <c r="E5" s="85"/>
      <c r="F5" s="37"/>
      <c r="G5" s="37"/>
      <c r="H5" s="37"/>
      <c r="I5" s="37"/>
      <c r="J5" s="37"/>
      <c r="K5" s="37"/>
      <c r="L5" s="37"/>
      <c r="M5" s="6" t="s">
        <v>502</v>
      </c>
      <c r="N5" s="29" t="s">
        <v>519</v>
      </c>
      <c r="O5" s="88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x14ac:dyDescent="0.2">
      <c r="B6" s="6" t="s">
        <v>503</v>
      </c>
      <c r="C6" s="25" t="s">
        <v>421</v>
      </c>
      <c r="D6" s="33"/>
      <c r="E6" s="32"/>
      <c r="F6" s="37"/>
      <c r="G6" s="37"/>
      <c r="H6" s="37"/>
      <c r="I6" s="37"/>
      <c r="J6" s="37"/>
      <c r="K6" s="37"/>
      <c r="L6" s="37"/>
      <c r="M6" s="6" t="s">
        <v>503</v>
      </c>
      <c r="N6" s="25" t="s">
        <v>421</v>
      </c>
      <c r="O6" s="88"/>
      <c r="P6" s="33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x14ac:dyDescent="0.2">
      <c r="B7" s="6" t="s">
        <v>504</v>
      </c>
      <c r="C7" s="25" t="s">
        <v>387</v>
      </c>
      <c r="D7" s="33"/>
      <c r="E7" s="32"/>
      <c r="F7" s="37"/>
      <c r="G7" s="37"/>
      <c r="H7" s="37"/>
      <c r="I7" s="37"/>
      <c r="J7" s="37"/>
      <c r="K7" s="37"/>
      <c r="L7" s="37"/>
      <c r="M7" s="6" t="s">
        <v>504</v>
      </c>
      <c r="N7" s="25" t="s">
        <v>387</v>
      </c>
      <c r="O7" s="88"/>
      <c r="P7" s="33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x14ac:dyDescent="0.2">
      <c r="B8" s="6" t="s">
        <v>505</v>
      </c>
      <c r="C8" s="25" t="s">
        <v>6</v>
      </c>
      <c r="D8" s="33"/>
      <c r="E8" s="32"/>
      <c r="F8" s="37"/>
      <c r="G8" s="37"/>
      <c r="H8" s="37"/>
      <c r="I8" s="37"/>
      <c r="J8" s="37"/>
      <c r="K8" s="37"/>
      <c r="L8" s="37"/>
      <c r="M8" s="6" t="s">
        <v>505</v>
      </c>
      <c r="N8" s="25" t="s">
        <v>6</v>
      </c>
      <c r="O8" s="88"/>
      <c r="P8" s="33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x14ac:dyDescent="0.2">
      <c r="B9" s="6" t="s">
        <v>506</v>
      </c>
      <c r="C9" s="25" t="s">
        <v>487</v>
      </c>
      <c r="D9" s="33"/>
      <c r="E9" s="32"/>
      <c r="F9" s="37"/>
      <c r="G9" s="37"/>
      <c r="H9" s="37"/>
      <c r="I9" s="37"/>
      <c r="J9" s="37"/>
      <c r="K9" s="37"/>
      <c r="L9" s="37"/>
      <c r="M9" s="6" t="s">
        <v>506</v>
      </c>
      <c r="N9" s="25" t="s">
        <v>487</v>
      </c>
      <c r="O9" s="88"/>
      <c r="P9" s="3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x14ac:dyDescent="0.2">
      <c r="B10" s="6" t="s">
        <v>507</v>
      </c>
      <c r="C10" s="25" t="s">
        <v>500</v>
      </c>
      <c r="D10" s="33"/>
      <c r="E10" s="32"/>
      <c r="F10" s="37"/>
      <c r="G10" s="37"/>
      <c r="H10" s="37"/>
      <c r="I10" s="37"/>
      <c r="J10" s="37"/>
      <c r="K10" s="37"/>
      <c r="L10" s="37"/>
      <c r="M10" s="6" t="s">
        <v>507</v>
      </c>
      <c r="N10" s="25" t="s">
        <v>500</v>
      </c>
      <c r="O10" s="88"/>
      <c r="P10" s="33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2:26" x14ac:dyDescent="0.2">
      <c r="B11" s="6" t="s">
        <v>505</v>
      </c>
      <c r="C11" s="25" t="s">
        <v>494</v>
      </c>
      <c r="D11" s="33"/>
      <c r="E11" s="32"/>
      <c r="F11" s="99"/>
      <c r="G11" s="37"/>
      <c r="H11" s="37"/>
      <c r="I11" s="37"/>
      <c r="J11" s="37"/>
      <c r="K11" s="37"/>
      <c r="L11" s="37"/>
      <c r="M11" s="6" t="s">
        <v>505</v>
      </c>
      <c r="N11" s="25" t="s">
        <v>494</v>
      </c>
      <c r="O11" s="87"/>
      <c r="P11" s="32"/>
      <c r="Q11" s="99"/>
      <c r="R11" s="37"/>
      <c r="S11" s="37"/>
      <c r="T11" s="37"/>
      <c r="U11" s="37"/>
      <c r="V11" s="37"/>
      <c r="W11" s="37"/>
      <c r="X11" s="37"/>
      <c r="Y11" s="37"/>
      <c r="Z11" s="37"/>
    </row>
    <row r="12" spans="2:26" x14ac:dyDescent="0.2">
      <c r="B12" s="6"/>
      <c r="C12" s="25" t="s">
        <v>525</v>
      </c>
      <c r="D12" s="35"/>
      <c r="E12" s="36"/>
      <c r="F12" s="247" t="s">
        <v>572</v>
      </c>
      <c r="G12" s="248"/>
      <c r="H12" s="248"/>
      <c r="I12" s="248"/>
      <c r="J12" s="250"/>
      <c r="K12" s="100"/>
      <c r="L12" s="37"/>
      <c r="M12" s="6"/>
      <c r="N12" s="25" t="s">
        <v>525</v>
      </c>
      <c r="O12" s="87"/>
      <c r="P12" s="87"/>
      <c r="Q12" s="247" t="s">
        <v>572</v>
      </c>
      <c r="R12" s="248"/>
      <c r="S12" s="248"/>
      <c r="T12" s="248"/>
      <c r="U12" s="250"/>
      <c r="V12" s="100"/>
      <c r="W12" s="37"/>
      <c r="X12" s="37"/>
      <c r="Y12" s="37"/>
      <c r="Z12" s="37"/>
    </row>
    <row r="13" spans="2:26" x14ac:dyDescent="0.2">
      <c r="B13" s="6"/>
      <c r="C13" s="23" t="s">
        <v>587</v>
      </c>
      <c r="D13" s="20" t="s">
        <v>578</v>
      </c>
      <c r="E13" s="21" t="s">
        <v>579</v>
      </c>
      <c r="F13" s="21">
        <v>1</v>
      </c>
      <c r="G13" s="21">
        <v>2</v>
      </c>
      <c r="H13" s="21">
        <v>3</v>
      </c>
      <c r="I13" s="21">
        <v>4</v>
      </c>
      <c r="J13" s="104">
        <v>5</v>
      </c>
      <c r="K13" s="98" t="s">
        <v>573</v>
      </c>
      <c r="L13" s="45"/>
      <c r="M13" s="6"/>
      <c r="N13" s="23" t="s">
        <v>587</v>
      </c>
      <c r="O13" s="18" t="s">
        <v>578</v>
      </c>
      <c r="P13" s="21" t="s">
        <v>579</v>
      </c>
      <c r="Q13" s="21">
        <v>1</v>
      </c>
      <c r="R13" s="21">
        <v>2</v>
      </c>
      <c r="S13" s="21">
        <v>3</v>
      </c>
      <c r="T13" s="21">
        <v>4</v>
      </c>
      <c r="U13" s="104">
        <v>5</v>
      </c>
      <c r="V13" s="102" t="s">
        <v>573</v>
      </c>
      <c r="W13" s="5"/>
      <c r="X13" s="51"/>
      <c r="Y13" s="51"/>
      <c r="Z13" s="51"/>
    </row>
    <row r="14" spans="2:26" x14ac:dyDescent="0.2">
      <c r="B14" s="6" t="s">
        <v>508</v>
      </c>
      <c r="C14" s="25" t="s">
        <v>19</v>
      </c>
      <c r="D14" s="96">
        <v>1</v>
      </c>
      <c r="E14" s="32" t="s">
        <v>583</v>
      </c>
      <c r="F14" s="32">
        <f>Calculator!P18</f>
        <v>150</v>
      </c>
      <c r="G14" s="32">
        <f>Calculator!P19</f>
        <v>155</v>
      </c>
      <c r="H14" s="32">
        <f>Calculator!P20</f>
        <v>165</v>
      </c>
      <c r="I14" s="32">
        <f>Calculator!P21</f>
        <v>170</v>
      </c>
      <c r="J14" s="105">
        <f>Calculator!P22</f>
        <v>175</v>
      </c>
      <c r="K14" s="103"/>
      <c r="L14" s="46"/>
      <c r="M14" s="6" t="s">
        <v>508</v>
      </c>
      <c r="N14" s="25" t="s">
        <v>100</v>
      </c>
      <c r="O14" s="96">
        <v>1</v>
      </c>
      <c r="P14" s="32" t="s">
        <v>583</v>
      </c>
      <c r="Q14" s="32">
        <f>Calculator!K11</f>
        <v>115</v>
      </c>
      <c r="R14" s="32">
        <f>Calculator!K12</f>
        <v>120</v>
      </c>
      <c r="S14" s="32">
        <f>Calculator!K13</f>
        <v>125</v>
      </c>
      <c r="T14" s="32">
        <f>Calculator!K14</f>
        <v>130</v>
      </c>
      <c r="U14" s="105">
        <f>Calculator!K15</f>
        <v>135</v>
      </c>
      <c r="V14" s="103"/>
      <c r="W14" s="37"/>
      <c r="X14" s="37"/>
      <c r="Y14" s="37"/>
      <c r="Z14" s="37"/>
    </row>
    <row r="15" spans="2:26" x14ac:dyDescent="0.2">
      <c r="B15" s="6"/>
      <c r="C15" s="25"/>
      <c r="D15" s="96">
        <v>2</v>
      </c>
      <c r="E15" s="32" t="s">
        <v>581</v>
      </c>
      <c r="F15" s="32">
        <f>Calculator!P11</f>
        <v>70</v>
      </c>
      <c r="G15" s="32">
        <f>Calculator!P12</f>
        <v>75</v>
      </c>
      <c r="H15" s="32">
        <f>Calculator!P13</f>
        <v>80</v>
      </c>
      <c r="I15" s="32">
        <f>Calculator!P14</f>
        <v>100</v>
      </c>
      <c r="J15" s="105">
        <f>Calculator!P15</f>
        <v>70</v>
      </c>
      <c r="K15" s="31"/>
      <c r="L15" s="46"/>
      <c r="M15" s="6"/>
      <c r="N15" s="25"/>
      <c r="O15" s="96">
        <v>2</v>
      </c>
      <c r="P15" s="32" t="s">
        <v>581</v>
      </c>
      <c r="Q15" s="32">
        <f>Calculator!K18</f>
        <v>90</v>
      </c>
      <c r="R15" s="32">
        <f>Calculator!K19</f>
        <v>105</v>
      </c>
      <c r="S15" s="32">
        <f>Calculator!K20</f>
        <v>115</v>
      </c>
      <c r="T15" s="32">
        <f>Calculator!K21</f>
        <v>75</v>
      </c>
      <c r="U15" s="105">
        <f>Calculator!K22</f>
        <v>75</v>
      </c>
      <c r="V15" s="34"/>
      <c r="W15" s="37"/>
      <c r="X15" s="37"/>
      <c r="Y15" s="37"/>
      <c r="Z15" s="37"/>
    </row>
    <row r="16" spans="2:26" x14ac:dyDescent="0.2">
      <c r="B16" s="6"/>
      <c r="C16" s="25"/>
      <c r="D16" s="96">
        <v>3</v>
      </c>
      <c r="E16" s="32" t="s">
        <v>582</v>
      </c>
      <c r="F16" s="32">
        <f>Calculator!P32</f>
        <v>140</v>
      </c>
      <c r="G16" s="32">
        <f>Calculator!P33</f>
        <v>150</v>
      </c>
      <c r="H16" s="32">
        <f>Calculator!P34</f>
        <v>170</v>
      </c>
      <c r="I16" s="32">
        <f>Calculator!P35</f>
        <v>180</v>
      </c>
      <c r="J16" s="105">
        <f>Calculator!P36</f>
        <v>190</v>
      </c>
      <c r="K16" s="31"/>
      <c r="L16" s="46"/>
      <c r="M16" s="6"/>
      <c r="N16" s="25"/>
      <c r="O16" s="96">
        <v>3</v>
      </c>
      <c r="P16" s="32" t="s">
        <v>582</v>
      </c>
      <c r="Q16" s="32">
        <f>Calculator!K25</f>
        <v>105</v>
      </c>
      <c r="R16" s="32">
        <f>Calculator!K26</f>
        <v>115</v>
      </c>
      <c r="S16" s="32">
        <f>Calculator!K27</f>
        <v>130</v>
      </c>
      <c r="T16" s="32">
        <f>Calculator!K28</f>
        <v>135</v>
      </c>
      <c r="U16" s="105">
        <f>Calculator!K29</f>
        <v>145</v>
      </c>
      <c r="V16" s="34"/>
      <c r="W16" s="37"/>
      <c r="X16" s="37"/>
      <c r="Y16" s="37"/>
      <c r="Z16" s="37"/>
    </row>
    <row r="17" spans="2:26" x14ac:dyDescent="0.2">
      <c r="B17" s="6"/>
      <c r="C17" s="25"/>
      <c r="D17" s="96">
        <v>4</v>
      </c>
      <c r="E17" s="32" t="s">
        <v>580</v>
      </c>
      <c r="F17" s="36">
        <f>Calculator!P25</f>
        <v>75</v>
      </c>
      <c r="G17" s="36">
        <f>Calculator!P26</f>
        <v>80</v>
      </c>
      <c r="H17" s="36">
        <f>Calculator!P27</f>
        <v>90</v>
      </c>
      <c r="I17" s="36" t="s">
        <v>586</v>
      </c>
      <c r="J17" s="106" t="s">
        <v>586</v>
      </c>
      <c r="K17" s="34"/>
      <c r="L17" s="46"/>
      <c r="M17" s="6"/>
      <c r="N17" s="25"/>
      <c r="O17" s="96">
        <v>4</v>
      </c>
      <c r="P17" s="32" t="s">
        <v>580</v>
      </c>
      <c r="Q17" s="36">
        <f>Calculator!K32</f>
        <v>90</v>
      </c>
      <c r="R17" s="36">
        <f>Calculator!K33</f>
        <v>115</v>
      </c>
      <c r="S17" s="36">
        <f>Calculator!K34</f>
        <v>120</v>
      </c>
      <c r="T17" s="36" t="s">
        <v>586</v>
      </c>
      <c r="U17" s="106" t="s">
        <v>586</v>
      </c>
      <c r="V17" s="34"/>
      <c r="W17" s="37"/>
      <c r="X17" s="37"/>
      <c r="Y17" s="37"/>
      <c r="Z17" s="37"/>
    </row>
    <row r="18" spans="2:26" hidden="1" x14ac:dyDescent="0.2">
      <c r="B18" s="6"/>
      <c r="C18" s="23" t="s">
        <v>588</v>
      </c>
      <c r="D18" s="20" t="s">
        <v>578</v>
      </c>
      <c r="E18" s="21" t="s">
        <v>579</v>
      </c>
      <c r="F18" s="81">
        <v>1</v>
      </c>
      <c r="G18" s="81">
        <v>2</v>
      </c>
      <c r="H18" s="81">
        <v>3</v>
      </c>
      <c r="I18" s="81">
        <v>4</v>
      </c>
      <c r="J18" s="107">
        <v>5</v>
      </c>
      <c r="K18" s="22" t="s">
        <v>573</v>
      </c>
      <c r="L18" s="45"/>
      <c r="M18" s="6"/>
      <c r="N18" s="23" t="s">
        <v>588</v>
      </c>
      <c r="O18" s="20" t="s">
        <v>578</v>
      </c>
      <c r="P18" s="21" t="s">
        <v>579</v>
      </c>
      <c r="Q18" s="81">
        <v>1</v>
      </c>
      <c r="R18" s="81">
        <v>2</v>
      </c>
      <c r="S18" s="81">
        <v>3</v>
      </c>
      <c r="T18" s="81">
        <v>4</v>
      </c>
      <c r="U18" s="107">
        <v>5</v>
      </c>
      <c r="V18" s="22" t="s">
        <v>573</v>
      </c>
      <c r="W18" s="5"/>
      <c r="X18" s="51"/>
      <c r="Y18" s="51"/>
      <c r="Z18" s="51"/>
    </row>
    <row r="19" spans="2:26" hidden="1" x14ac:dyDescent="0.2">
      <c r="B19" s="6" t="s">
        <v>534</v>
      </c>
      <c r="C19" s="25" t="s">
        <v>116</v>
      </c>
      <c r="D19" s="96">
        <v>1</v>
      </c>
      <c r="E19" s="32" t="s">
        <v>583</v>
      </c>
      <c r="F19" s="32">
        <f>Calculator!F11</f>
        <v>115</v>
      </c>
      <c r="G19" s="32">
        <f>Calculator!F12</f>
        <v>120</v>
      </c>
      <c r="H19" s="32">
        <f>Calculator!F13</f>
        <v>125</v>
      </c>
      <c r="I19" s="32">
        <f>Calculator!F14</f>
        <v>130</v>
      </c>
      <c r="J19" s="105">
        <f>Calculator!F15</f>
        <v>135</v>
      </c>
      <c r="K19" s="31"/>
      <c r="L19" s="46"/>
      <c r="M19" s="6" t="s">
        <v>534</v>
      </c>
      <c r="N19" s="25" t="s">
        <v>41</v>
      </c>
      <c r="O19" s="96">
        <v>1</v>
      </c>
      <c r="P19" s="32" t="s">
        <v>583</v>
      </c>
      <c r="Q19" s="32">
        <f>Calculator!U11</f>
        <v>60</v>
      </c>
      <c r="R19" s="32">
        <f>Calculator!U12</f>
        <v>65</v>
      </c>
      <c r="S19" s="32">
        <f>Calculator!U13</f>
        <v>70</v>
      </c>
      <c r="T19" s="32">
        <f>Calculator!U14</f>
        <v>50</v>
      </c>
      <c r="U19" s="105">
        <f>Calculator!U15</f>
        <v>50</v>
      </c>
      <c r="V19" s="34"/>
      <c r="W19" s="37"/>
      <c r="X19" s="37"/>
      <c r="Y19" s="37"/>
      <c r="Z19" s="37"/>
    </row>
    <row r="20" spans="2:26" hidden="1" x14ac:dyDescent="0.2">
      <c r="B20" s="6"/>
      <c r="C20" s="25"/>
      <c r="D20" s="96">
        <v>2</v>
      </c>
      <c r="E20" s="32" t="s">
        <v>581</v>
      </c>
      <c r="F20" s="32">
        <f>Calculator!F18</f>
        <v>90</v>
      </c>
      <c r="G20" s="32">
        <f>Calculator!F19</f>
        <v>105</v>
      </c>
      <c r="H20" s="32">
        <f>Calculator!F20</f>
        <v>115</v>
      </c>
      <c r="I20" s="32">
        <f>Calculator!F21</f>
        <v>75</v>
      </c>
      <c r="J20" s="105">
        <f>Calculator!F22</f>
        <v>75</v>
      </c>
      <c r="K20" s="31"/>
      <c r="L20" s="46"/>
      <c r="M20" s="6"/>
      <c r="N20" s="25"/>
      <c r="O20" s="96">
        <v>2</v>
      </c>
      <c r="P20" s="32" t="s">
        <v>581</v>
      </c>
      <c r="Q20" s="32">
        <f>Calculator!U18</f>
        <v>75</v>
      </c>
      <c r="R20" s="32">
        <f>Calculator!U19</f>
        <v>75</v>
      </c>
      <c r="S20" s="32">
        <f>Calculator!U20</f>
        <v>80</v>
      </c>
      <c r="T20" s="32">
        <f>Calculator!U21</f>
        <v>85</v>
      </c>
      <c r="U20" s="105">
        <f>Calculator!U22</f>
        <v>85</v>
      </c>
      <c r="V20" s="34"/>
      <c r="W20" s="37"/>
      <c r="X20" s="37"/>
      <c r="Y20" s="37"/>
      <c r="Z20" s="37"/>
    </row>
    <row r="21" spans="2:26" hidden="1" x14ac:dyDescent="0.2">
      <c r="B21" s="6"/>
      <c r="C21" s="25"/>
      <c r="D21" s="96">
        <v>3</v>
      </c>
      <c r="E21" s="32" t="s">
        <v>582</v>
      </c>
      <c r="F21" s="32">
        <f>Calculator!F25</f>
        <v>105</v>
      </c>
      <c r="G21" s="32">
        <f>Calculator!F26</f>
        <v>115</v>
      </c>
      <c r="H21" s="32">
        <f>Calculator!F27</f>
        <v>130</v>
      </c>
      <c r="I21" s="32">
        <f>Calculator!F28</f>
        <v>135</v>
      </c>
      <c r="J21" s="105">
        <f>Calculator!F29</f>
        <v>145</v>
      </c>
      <c r="K21" s="31"/>
      <c r="L21" s="46"/>
      <c r="M21" s="6"/>
      <c r="N21" s="25"/>
      <c r="O21" s="96">
        <v>3</v>
      </c>
      <c r="P21" s="32" t="s">
        <v>582</v>
      </c>
      <c r="Q21" s="32">
        <f>Calculator!U25</f>
        <v>60</v>
      </c>
      <c r="R21" s="32">
        <f>Calculator!U26</f>
        <v>65</v>
      </c>
      <c r="S21" s="32">
        <f>Calculator!U27</f>
        <v>70</v>
      </c>
      <c r="T21" s="32">
        <f>Calculator!U28</f>
        <v>50</v>
      </c>
      <c r="U21" s="105">
        <f>Calculator!U29</f>
        <v>50</v>
      </c>
      <c r="V21" s="34"/>
      <c r="W21" s="37"/>
      <c r="X21" s="37"/>
      <c r="Y21" s="37"/>
      <c r="Z21" s="37"/>
    </row>
    <row r="22" spans="2:26" hidden="1" x14ac:dyDescent="0.2">
      <c r="B22" s="6"/>
      <c r="C22" s="25"/>
      <c r="D22" s="96">
        <v>4</v>
      </c>
      <c r="E22" s="32" t="s">
        <v>580</v>
      </c>
      <c r="F22" s="36">
        <f>Calculator!F32</f>
        <v>90</v>
      </c>
      <c r="G22" s="36">
        <f>Calculator!F33</f>
        <v>115</v>
      </c>
      <c r="H22" s="36">
        <f>Calculator!F34</f>
        <v>120</v>
      </c>
      <c r="I22" s="36" t="s">
        <v>586</v>
      </c>
      <c r="J22" s="106" t="s">
        <v>586</v>
      </c>
      <c r="K22" s="34"/>
      <c r="L22" s="46"/>
      <c r="M22" s="6"/>
      <c r="N22" s="25"/>
      <c r="O22" s="96">
        <v>4</v>
      </c>
      <c r="P22" s="32" t="s">
        <v>580</v>
      </c>
      <c r="Q22" s="36">
        <f>Calculator!U32</f>
        <v>70</v>
      </c>
      <c r="R22" s="36">
        <f>Calculator!U33</f>
        <v>75</v>
      </c>
      <c r="S22" s="36">
        <f>Calculator!U34</f>
        <v>85</v>
      </c>
      <c r="T22" s="36" t="s">
        <v>586</v>
      </c>
      <c r="U22" s="106" t="s">
        <v>586</v>
      </c>
      <c r="V22" s="92"/>
      <c r="W22" s="37"/>
      <c r="X22" s="37"/>
      <c r="Y22" s="37"/>
      <c r="Z22" s="37"/>
    </row>
    <row r="23" spans="2:26" x14ac:dyDescent="0.2">
      <c r="B23" s="6"/>
      <c r="C23" s="23" t="s">
        <v>533</v>
      </c>
      <c r="D23" s="20" t="s">
        <v>9</v>
      </c>
      <c r="E23" s="18" t="s">
        <v>573</v>
      </c>
      <c r="F23" s="81" t="s">
        <v>651</v>
      </c>
      <c r="G23" s="81" t="s">
        <v>652</v>
      </c>
      <c r="H23" s="81" t="s">
        <v>653</v>
      </c>
      <c r="I23" s="109" t="s">
        <v>654</v>
      </c>
      <c r="J23" s="101">
        <v>5</v>
      </c>
      <c r="K23" s="101"/>
      <c r="L23" s="5"/>
      <c r="M23" s="6"/>
      <c r="N23" s="23" t="s">
        <v>533</v>
      </c>
      <c r="O23" s="20" t="s">
        <v>9</v>
      </c>
      <c r="P23" s="20" t="s">
        <v>573</v>
      </c>
      <c r="Q23" s="81" t="s">
        <v>651</v>
      </c>
      <c r="R23" s="81" t="s">
        <v>652</v>
      </c>
      <c r="S23" s="81" t="s">
        <v>653</v>
      </c>
      <c r="T23" s="109" t="s">
        <v>654</v>
      </c>
      <c r="U23" s="108"/>
      <c r="V23" s="101"/>
      <c r="W23" s="5"/>
      <c r="X23" s="51"/>
      <c r="Y23" s="51"/>
      <c r="Z23" s="51"/>
    </row>
    <row r="24" spans="2:26" x14ac:dyDescent="0.2">
      <c r="B24" s="6" t="s">
        <v>509</v>
      </c>
      <c r="C24" s="25" t="s">
        <v>172</v>
      </c>
      <c r="D24" s="33">
        <v>2</v>
      </c>
      <c r="E24" s="32">
        <v>15</v>
      </c>
      <c r="F24" s="32"/>
      <c r="G24" s="32"/>
      <c r="H24" s="32"/>
      <c r="I24" s="85"/>
      <c r="J24" s="37"/>
      <c r="K24" s="31"/>
      <c r="L24" s="37"/>
      <c r="M24" s="6" t="s">
        <v>509</v>
      </c>
      <c r="N24" s="25" t="s">
        <v>155</v>
      </c>
      <c r="O24" s="33">
        <v>2</v>
      </c>
      <c r="P24" s="32" t="s">
        <v>646</v>
      </c>
      <c r="Q24" s="33"/>
      <c r="R24" s="32"/>
      <c r="S24" s="33"/>
      <c r="T24" s="33"/>
      <c r="U24" s="87"/>
      <c r="V24" s="37"/>
      <c r="W24" s="37"/>
      <c r="X24" s="37"/>
      <c r="Y24" s="37"/>
      <c r="Z24" s="37"/>
    </row>
    <row r="25" spans="2:26" x14ac:dyDescent="0.2">
      <c r="B25" s="6" t="s">
        <v>510</v>
      </c>
      <c r="C25" s="25" t="s">
        <v>113</v>
      </c>
      <c r="D25" s="33">
        <v>2</v>
      </c>
      <c r="E25" s="32">
        <v>15</v>
      </c>
      <c r="F25" s="32"/>
      <c r="G25" s="32"/>
      <c r="H25" s="32"/>
      <c r="I25" s="33"/>
      <c r="J25" s="37"/>
      <c r="K25" s="31"/>
      <c r="L25" s="37"/>
      <c r="M25" s="6" t="s">
        <v>510</v>
      </c>
      <c r="N25" s="25" t="s">
        <v>107</v>
      </c>
      <c r="O25" s="33">
        <v>2</v>
      </c>
      <c r="P25" s="32">
        <v>15</v>
      </c>
      <c r="Q25" s="33"/>
      <c r="R25" s="32"/>
      <c r="S25" s="33"/>
      <c r="T25" s="33"/>
      <c r="U25" s="87"/>
      <c r="V25" s="37"/>
      <c r="W25" s="37"/>
      <c r="X25" s="37"/>
      <c r="Y25" s="37"/>
      <c r="Z25" s="37"/>
    </row>
    <row r="26" spans="2:26" x14ac:dyDescent="0.2">
      <c r="B26" s="6" t="s">
        <v>511</v>
      </c>
      <c r="C26" s="25" t="s">
        <v>28</v>
      </c>
      <c r="D26" s="33">
        <v>2</v>
      </c>
      <c r="E26" s="32">
        <v>15</v>
      </c>
      <c r="F26" s="32"/>
      <c r="G26" s="32"/>
      <c r="H26" s="32"/>
      <c r="I26" s="33"/>
      <c r="J26" s="37"/>
      <c r="K26" s="31"/>
      <c r="L26" s="37"/>
      <c r="M26" s="6" t="s">
        <v>511</v>
      </c>
      <c r="N26" s="25" t="s">
        <v>560</v>
      </c>
      <c r="O26" s="33">
        <v>2</v>
      </c>
      <c r="P26" s="32" t="s">
        <v>645</v>
      </c>
      <c r="Q26" s="33"/>
      <c r="R26" s="32"/>
      <c r="S26" s="33"/>
      <c r="T26" s="33"/>
      <c r="U26" s="87"/>
      <c r="V26" s="37"/>
      <c r="W26" s="37"/>
      <c r="X26" s="37"/>
      <c r="Y26" s="37"/>
      <c r="Z26" s="37"/>
    </row>
    <row r="27" spans="2:26" x14ac:dyDescent="0.2">
      <c r="B27" s="6" t="s">
        <v>523</v>
      </c>
      <c r="C27" s="25" t="s">
        <v>559</v>
      </c>
      <c r="D27" s="27">
        <v>2</v>
      </c>
      <c r="E27" s="28" t="s">
        <v>646</v>
      </c>
      <c r="F27" s="28"/>
      <c r="G27" s="28"/>
      <c r="H27" s="28"/>
      <c r="I27" s="27"/>
      <c r="J27" s="37"/>
      <c r="K27" s="37"/>
      <c r="L27" s="37"/>
      <c r="M27" s="6" t="s">
        <v>523</v>
      </c>
      <c r="N27" s="25" t="s">
        <v>650</v>
      </c>
      <c r="O27" s="27">
        <v>2</v>
      </c>
      <c r="P27" s="28">
        <v>15</v>
      </c>
      <c r="Q27" s="27"/>
      <c r="R27" s="28"/>
      <c r="S27" s="27"/>
      <c r="T27" s="27"/>
      <c r="U27" s="99"/>
      <c r="V27" s="37"/>
      <c r="W27" s="37"/>
      <c r="X27" s="37"/>
      <c r="Y27" s="37"/>
      <c r="Z27" s="37"/>
    </row>
    <row r="28" spans="2:26" x14ac:dyDescent="0.2">
      <c r="B28" s="6" t="s">
        <v>550</v>
      </c>
      <c r="C28" s="25" t="s">
        <v>92</v>
      </c>
      <c r="D28" s="33">
        <v>2</v>
      </c>
      <c r="E28" s="32">
        <v>15</v>
      </c>
      <c r="F28" s="32"/>
      <c r="G28" s="32"/>
      <c r="H28" s="32"/>
      <c r="I28" s="33"/>
      <c r="J28" s="37"/>
      <c r="K28" s="31"/>
      <c r="L28" s="37"/>
      <c r="M28" s="6" t="s">
        <v>550</v>
      </c>
      <c r="N28" s="25" t="s">
        <v>524</v>
      </c>
      <c r="O28" s="33">
        <v>2</v>
      </c>
      <c r="P28" s="32">
        <v>10</v>
      </c>
      <c r="Q28" s="33"/>
      <c r="R28" s="32"/>
      <c r="S28" s="33"/>
      <c r="T28" s="33"/>
      <c r="U28" s="87"/>
      <c r="V28" s="37"/>
      <c r="W28" s="37"/>
      <c r="X28" s="37"/>
      <c r="Y28" s="37"/>
      <c r="Z28" s="37"/>
    </row>
    <row r="29" spans="2:26" x14ac:dyDescent="0.2">
      <c r="B29" s="6" t="s">
        <v>551</v>
      </c>
      <c r="C29" s="25" t="s">
        <v>184</v>
      </c>
      <c r="D29" s="33">
        <v>2</v>
      </c>
      <c r="E29" s="32" t="s">
        <v>645</v>
      </c>
      <c r="F29" s="32"/>
      <c r="G29" s="32"/>
      <c r="H29" s="32"/>
      <c r="I29" s="33"/>
      <c r="J29" s="37"/>
      <c r="K29" s="31"/>
      <c r="L29" s="37"/>
      <c r="M29" s="6" t="s">
        <v>551</v>
      </c>
      <c r="N29" s="25" t="s">
        <v>176</v>
      </c>
      <c r="O29" s="33">
        <v>2</v>
      </c>
      <c r="P29" s="32" t="s">
        <v>645</v>
      </c>
      <c r="Q29" s="33"/>
      <c r="R29" s="32"/>
      <c r="S29" s="33"/>
      <c r="T29" s="33"/>
      <c r="U29" s="87"/>
      <c r="V29" s="37"/>
      <c r="W29" s="37"/>
      <c r="X29" s="37"/>
      <c r="Y29" s="37"/>
      <c r="Z29" s="37"/>
    </row>
    <row r="30" spans="2:26" x14ac:dyDescent="0.2">
      <c r="B30" s="6"/>
      <c r="C30" s="25"/>
      <c r="D30" s="33"/>
      <c r="E30" s="32"/>
      <c r="F30" s="32"/>
      <c r="G30" s="32"/>
      <c r="H30" s="32"/>
      <c r="I30" s="33"/>
      <c r="J30" s="37"/>
      <c r="K30" s="31"/>
      <c r="L30" s="37"/>
      <c r="M30" s="6"/>
      <c r="N30" s="25"/>
      <c r="O30" s="33"/>
      <c r="P30" s="32"/>
      <c r="Q30" s="33"/>
      <c r="R30" s="32"/>
      <c r="S30" s="33"/>
      <c r="T30" s="33"/>
      <c r="U30" s="87"/>
      <c r="V30" s="37"/>
      <c r="W30" s="37"/>
      <c r="X30" s="37"/>
      <c r="Y30" s="37"/>
      <c r="Z30" s="37"/>
    </row>
    <row r="31" spans="2:26" ht="16" thickBot="1" x14ac:dyDescent="0.25">
      <c r="B31" s="6" t="s">
        <v>512</v>
      </c>
      <c r="C31" s="25" t="s">
        <v>377</v>
      </c>
      <c r="D31" s="33">
        <v>4</v>
      </c>
      <c r="E31" s="32" t="s">
        <v>648</v>
      </c>
      <c r="F31" s="93"/>
      <c r="G31" s="93"/>
      <c r="H31" s="93"/>
      <c r="I31" s="94"/>
      <c r="J31" s="37"/>
      <c r="K31" s="31"/>
      <c r="L31" s="37"/>
      <c r="M31" s="6" t="s">
        <v>512</v>
      </c>
      <c r="N31" s="25" t="s">
        <v>377</v>
      </c>
      <c r="O31" s="33">
        <v>4</v>
      </c>
      <c r="P31" s="32" t="s">
        <v>648</v>
      </c>
      <c r="Q31" s="94"/>
      <c r="R31" s="93"/>
      <c r="S31" s="94"/>
      <c r="T31" s="94"/>
      <c r="U31" s="87"/>
      <c r="V31" s="37"/>
      <c r="W31" s="37"/>
      <c r="X31" s="37"/>
      <c r="Y31" s="37"/>
      <c r="Z31" s="37"/>
    </row>
    <row r="32" spans="2:26" x14ac:dyDescent="0.2">
      <c r="B32" s="6"/>
      <c r="C32" s="23" t="s">
        <v>12</v>
      </c>
      <c r="D32" s="20" t="s">
        <v>9</v>
      </c>
      <c r="E32" s="23" t="s">
        <v>573</v>
      </c>
      <c r="F32" s="51"/>
      <c r="G32" s="51"/>
      <c r="H32" s="51"/>
      <c r="I32" s="51"/>
      <c r="J32" s="51"/>
      <c r="K32" s="51"/>
      <c r="L32" s="5"/>
      <c r="M32" s="6"/>
      <c r="N32" s="23" t="s">
        <v>12</v>
      </c>
      <c r="O32" s="20" t="s">
        <v>9</v>
      </c>
      <c r="P32" s="23" t="s">
        <v>573</v>
      </c>
      <c r="Q32" s="51"/>
      <c r="R32" s="51"/>
      <c r="S32" s="51"/>
      <c r="T32" s="51"/>
      <c r="U32" s="51"/>
      <c r="V32" s="51"/>
      <c r="W32" s="5"/>
      <c r="X32" s="51"/>
      <c r="Y32" s="51"/>
      <c r="Z32" s="51"/>
    </row>
    <row r="33" spans="2:26" x14ac:dyDescent="0.2">
      <c r="B33" s="6" t="s">
        <v>515</v>
      </c>
      <c r="C33" s="25" t="s">
        <v>1</v>
      </c>
      <c r="D33" s="33"/>
      <c r="E33" s="25"/>
      <c r="F33" s="37"/>
      <c r="G33" s="37"/>
      <c r="H33" s="37"/>
      <c r="I33" s="37"/>
      <c r="J33" s="37"/>
      <c r="K33" s="37"/>
      <c r="L33" s="37"/>
      <c r="M33" s="6" t="s">
        <v>515</v>
      </c>
      <c r="N33" s="25" t="s">
        <v>1</v>
      </c>
      <c r="O33" s="33"/>
      <c r="P33" s="25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x14ac:dyDescent="0.2">
      <c r="B34" s="6" t="s">
        <v>516</v>
      </c>
      <c r="C34" s="25" t="s">
        <v>2</v>
      </c>
      <c r="D34" s="33"/>
      <c r="E34" s="25"/>
      <c r="F34" s="37"/>
      <c r="G34" s="37"/>
      <c r="H34" s="37"/>
      <c r="I34" s="37"/>
      <c r="J34" s="37"/>
      <c r="K34" s="37"/>
      <c r="L34" s="31"/>
      <c r="M34" s="6" t="s">
        <v>516</v>
      </c>
      <c r="N34" s="25" t="s">
        <v>2</v>
      </c>
      <c r="O34" s="33"/>
      <c r="P34" s="25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ht="16" thickBot="1" x14ac:dyDescent="0.25">
      <c r="B35" s="7"/>
      <c r="C35" s="26"/>
      <c r="D35" s="39"/>
      <c r="E35" s="95"/>
      <c r="F35" s="52"/>
      <c r="G35" s="52"/>
      <c r="H35" s="52"/>
      <c r="I35" s="52"/>
      <c r="J35" s="52"/>
      <c r="K35" s="52"/>
      <c r="L35" s="91"/>
      <c r="M35" s="7"/>
      <c r="N35" s="26"/>
      <c r="O35" s="39"/>
      <c r="P35" s="95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x14ac:dyDescent="0.2">
      <c r="L36" s="3"/>
      <c r="T36" s="3"/>
      <c r="U36" s="3"/>
    </row>
  </sheetData>
  <mergeCells count="2">
    <mergeCell ref="F12:J12"/>
    <mergeCell ref="Q12:U12"/>
  </mergeCells>
  <dataValidations count="1">
    <dataValidation type="list" allowBlank="1" showInputMessage="1" showErrorMessage="1" sqref="N5:P12">
      <formula1>$E$2:$E$132</formula1>
    </dataValidation>
  </dataValidations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Data'!$Q$3:$Q$5</xm:f>
          </x14:formula1>
          <xm:sqref>C33:C35 N33:N35</xm:sqref>
        </x14:dataValidation>
        <x14:dataValidation type="list" allowBlank="1" showInputMessage="1" showErrorMessage="1">
          <x14:formula1>
            <xm:f>'[1]Background Data'!#REF!</xm:f>
          </x14:formula1>
          <xm:sqref>N24:N31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  <x14:dataValidation type="list" allowBlank="1" showInputMessage="1" showErrorMessage="1">
          <x14:formula1>
            <xm:f>'Background Data'!$A$2:$A$204</xm:f>
          </x14:formula1>
          <xm:sqref>C19:C22</xm:sqref>
        </x14:dataValidation>
        <x14:dataValidation type="list" allowBlank="1" showInputMessage="1" showErrorMessage="1">
          <x14:formula1>
            <xm:f>'Background Data'!$A$2:$A$204</xm:f>
          </x14:formula1>
          <xm:sqref>N19:N22</xm:sqref>
        </x14:dataValidation>
        <x14:dataValidation type="list" allowBlank="1" showInputMessage="1" showErrorMessage="1">
          <x14:formula1>
            <xm:f>'Background Data'!$A$2:$A$204</xm:f>
          </x14:formula1>
          <xm:sqref>C14:C17</xm:sqref>
        </x14:dataValidation>
        <x14:dataValidation type="list" allowBlank="1" showInputMessage="1" showErrorMessage="1">
          <x14:formula1>
            <xm:f>'Background Data'!$A$2:$A$204</xm:f>
          </x14:formula1>
          <xm:sqref>N14:N17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B1:Z36"/>
  <sheetViews>
    <sheetView workbookViewId="0">
      <selection activeCell="J5" sqref="J5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9.83203125" bestFit="1" customWidth="1"/>
    <col min="6" max="10" width="5.33203125" customWidth="1"/>
    <col min="11" max="11" width="5.6640625" customWidth="1"/>
    <col min="12" max="12" width="1.1640625" customWidth="1"/>
    <col min="13" max="13" width="4.83203125" customWidth="1"/>
    <col min="14" max="14" width="27.5" customWidth="1"/>
    <col min="15" max="15" width="5.5" customWidth="1"/>
    <col min="16" max="16" width="9.83203125" bestFit="1" customWidth="1"/>
    <col min="17" max="21" width="5.33203125" customWidth="1"/>
    <col min="22" max="22" width="5.6640625" customWidth="1"/>
    <col min="23" max="23" width="1.1640625" customWidth="1"/>
    <col min="24" max="24" width="5.5" customWidth="1"/>
    <col min="25" max="25" width="10.5" bestFit="1" customWidth="1"/>
    <col min="26" max="26" width="7.6640625" customWidth="1"/>
  </cols>
  <sheetData>
    <row r="1" spans="2:26" s="3" customFormat="1" ht="25" thickBot="1" x14ac:dyDescent="0.35">
      <c r="B1" s="6"/>
      <c r="C1" s="84" t="s">
        <v>656</v>
      </c>
      <c r="D1" s="84"/>
      <c r="F1" s="79"/>
      <c r="G1" s="79"/>
      <c r="H1" s="79"/>
      <c r="I1" s="79"/>
      <c r="J1" s="19"/>
      <c r="K1" s="19"/>
      <c r="L1" s="19"/>
      <c r="M1" s="19"/>
      <c r="N1" s="86" t="s">
        <v>657</v>
      </c>
      <c r="O1" s="84"/>
      <c r="P1" s="84"/>
      <c r="Q1" s="84"/>
      <c r="R1" s="19"/>
      <c r="S1" s="19"/>
      <c r="U1" s="19"/>
      <c r="V1" s="19"/>
      <c r="W1" s="19"/>
      <c r="X1" s="19"/>
      <c r="Y1" s="19"/>
      <c r="Z1" s="49"/>
    </row>
    <row r="2" spans="2:26" x14ac:dyDescent="0.2">
      <c r="B2" s="7"/>
      <c r="C2" s="77"/>
      <c r="D2" s="2"/>
      <c r="E2" s="50"/>
      <c r="F2" s="50"/>
      <c r="G2" s="50"/>
      <c r="H2" s="50"/>
      <c r="I2" s="50"/>
      <c r="J2" s="50"/>
      <c r="K2" s="50"/>
      <c r="L2" s="2"/>
      <c r="M2" s="7"/>
      <c r="N2" s="77"/>
      <c r="O2" s="50"/>
      <c r="P2" s="50"/>
      <c r="Q2" s="50"/>
      <c r="R2" s="50"/>
      <c r="S2" s="50"/>
      <c r="T2" s="3"/>
      <c r="U2" s="50"/>
      <c r="V2" s="50"/>
      <c r="W2" s="2"/>
      <c r="X2" s="50"/>
      <c r="Y2" s="50"/>
      <c r="Z2" s="50"/>
    </row>
    <row r="3" spans="2:26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2"/>
      <c r="M3" s="76"/>
      <c r="N3" s="78" t="s">
        <v>3</v>
      </c>
      <c r="O3" s="82"/>
      <c r="P3" s="83"/>
      <c r="Q3" s="2"/>
      <c r="R3" s="2"/>
      <c r="S3" s="2"/>
      <c r="U3" s="2"/>
      <c r="V3" s="2"/>
      <c r="W3" s="2"/>
      <c r="X3" s="2"/>
      <c r="Y3" s="2"/>
      <c r="Z3" s="2"/>
    </row>
    <row r="4" spans="2:26" x14ac:dyDescent="0.2">
      <c r="B4" s="6"/>
      <c r="C4" s="23" t="s">
        <v>8</v>
      </c>
      <c r="D4" s="80" t="s">
        <v>9</v>
      </c>
      <c r="E4" s="21" t="s">
        <v>573</v>
      </c>
      <c r="F4" s="51"/>
      <c r="G4" s="51"/>
      <c r="H4" s="51"/>
      <c r="I4" s="51"/>
      <c r="J4" s="51"/>
      <c r="K4" s="51"/>
      <c r="L4" s="5"/>
      <c r="M4" s="6"/>
      <c r="N4" s="23" t="s">
        <v>8</v>
      </c>
      <c r="O4" s="90" t="s">
        <v>9</v>
      </c>
      <c r="P4" s="89" t="s">
        <v>573</v>
      </c>
      <c r="Q4" s="51"/>
      <c r="R4" s="51"/>
      <c r="S4" s="51"/>
      <c r="T4" s="51"/>
      <c r="U4" s="51"/>
      <c r="V4" s="51"/>
      <c r="W4" s="5"/>
      <c r="X4" s="51"/>
      <c r="Y4" s="51"/>
      <c r="Z4" s="51"/>
    </row>
    <row r="5" spans="2:26" x14ac:dyDescent="0.2">
      <c r="B5" s="6" t="s">
        <v>502</v>
      </c>
      <c r="C5" s="29" t="s">
        <v>530</v>
      </c>
      <c r="D5" s="30"/>
      <c r="E5" s="85"/>
      <c r="F5" s="37"/>
      <c r="G5" s="37"/>
      <c r="H5" s="37"/>
      <c r="I5" s="37"/>
      <c r="J5" s="37"/>
      <c r="K5" s="37"/>
      <c r="L5" s="37"/>
      <c r="M5" s="6" t="s">
        <v>502</v>
      </c>
      <c r="N5" s="29" t="s">
        <v>519</v>
      </c>
      <c r="O5" s="88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x14ac:dyDescent="0.2">
      <c r="B6" s="6" t="s">
        <v>503</v>
      </c>
      <c r="C6" s="25" t="s">
        <v>421</v>
      </c>
      <c r="D6" s="33"/>
      <c r="E6" s="32"/>
      <c r="F6" s="37"/>
      <c r="G6" s="37"/>
      <c r="H6" s="37"/>
      <c r="I6" s="37"/>
      <c r="J6" s="37"/>
      <c r="K6" s="37"/>
      <c r="L6" s="37"/>
      <c r="M6" s="6" t="s">
        <v>503</v>
      </c>
      <c r="N6" s="25" t="s">
        <v>421</v>
      </c>
      <c r="O6" s="88"/>
      <c r="P6" s="33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x14ac:dyDescent="0.2">
      <c r="B7" s="6" t="s">
        <v>504</v>
      </c>
      <c r="C7" s="25" t="s">
        <v>387</v>
      </c>
      <c r="D7" s="33"/>
      <c r="E7" s="32"/>
      <c r="F7" s="37"/>
      <c r="G7" s="37"/>
      <c r="H7" s="37"/>
      <c r="I7" s="37"/>
      <c r="J7" s="37"/>
      <c r="K7" s="37"/>
      <c r="L7" s="37"/>
      <c r="M7" s="6" t="s">
        <v>504</v>
      </c>
      <c r="N7" s="25" t="s">
        <v>387</v>
      </c>
      <c r="O7" s="88"/>
      <c r="P7" s="33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x14ac:dyDescent="0.2">
      <c r="B8" s="6" t="s">
        <v>505</v>
      </c>
      <c r="C8" s="25" t="s">
        <v>6</v>
      </c>
      <c r="D8" s="33"/>
      <c r="E8" s="32"/>
      <c r="F8" s="37"/>
      <c r="G8" s="37"/>
      <c r="H8" s="37"/>
      <c r="I8" s="37"/>
      <c r="J8" s="37"/>
      <c r="K8" s="37"/>
      <c r="L8" s="37"/>
      <c r="M8" s="6" t="s">
        <v>505</v>
      </c>
      <c r="N8" s="25" t="s">
        <v>6</v>
      </c>
      <c r="O8" s="88"/>
      <c r="P8" s="33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x14ac:dyDescent="0.2">
      <c r="B9" s="6" t="s">
        <v>506</v>
      </c>
      <c r="C9" s="25" t="s">
        <v>487</v>
      </c>
      <c r="D9" s="33"/>
      <c r="E9" s="32"/>
      <c r="F9" s="37"/>
      <c r="G9" s="37"/>
      <c r="H9" s="37"/>
      <c r="I9" s="37"/>
      <c r="J9" s="37"/>
      <c r="K9" s="37"/>
      <c r="L9" s="37"/>
      <c r="M9" s="6" t="s">
        <v>506</v>
      </c>
      <c r="N9" s="25" t="s">
        <v>487</v>
      </c>
      <c r="O9" s="88"/>
      <c r="P9" s="3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x14ac:dyDescent="0.2">
      <c r="B10" s="6" t="s">
        <v>507</v>
      </c>
      <c r="C10" s="25" t="s">
        <v>500</v>
      </c>
      <c r="D10" s="33"/>
      <c r="E10" s="32"/>
      <c r="F10" s="37"/>
      <c r="G10" s="37"/>
      <c r="H10" s="37"/>
      <c r="I10" s="37"/>
      <c r="J10" s="37"/>
      <c r="K10" s="37"/>
      <c r="L10" s="37"/>
      <c r="M10" s="6" t="s">
        <v>507</v>
      </c>
      <c r="N10" s="25" t="s">
        <v>500</v>
      </c>
      <c r="O10" s="88"/>
      <c r="P10" s="33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2:26" x14ac:dyDescent="0.2">
      <c r="B11" s="6" t="s">
        <v>505</v>
      </c>
      <c r="C11" s="25" t="s">
        <v>494</v>
      </c>
      <c r="D11" s="33"/>
      <c r="E11" s="32"/>
      <c r="F11" s="99"/>
      <c r="G11" s="37"/>
      <c r="H11" s="37"/>
      <c r="I11" s="37"/>
      <c r="J11" s="37"/>
      <c r="K11" s="37"/>
      <c r="L11" s="37"/>
      <c r="M11" s="6" t="s">
        <v>505</v>
      </c>
      <c r="N11" s="25" t="s">
        <v>494</v>
      </c>
      <c r="O11" s="87"/>
      <c r="P11" s="32"/>
      <c r="Q11" s="99"/>
      <c r="R11" s="37"/>
      <c r="S11" s="37"/>
      <c r="T11" s="37"/>
      <c r="U11" s="37"/>
      <c r="V11" s="37"/>
      <c r="W11" s="37"/>
      <c r="X11" s="37"/>
      <c r="Y11" s="37"/>
      <c r="Z11" s="37"/>
    </row>
    <row r="12" spans="2:26" x14ac:dyDescent="0.2">
      <c r="B12" s="6"/>
      <c r="C12" s="25" t="s">
        <v>525</v>
      </c>
      <c r="D12" s="35"/>
      <c r="E12" s="36"/>
      <c r="F12" s="247" t="s">
        <v>572</v>
      </c>
      <c r="G12" s="248"/>
      <c r="H12" s="248"/>
      <c r="I12" s="248"/>
      <c r="J12" s="250"/>
      <c r="K12" s="100"/>
      <c r="L12" s="37"/>
      <c r="M12" s="6"/>
      <c r="N12" s="25" t="s">
        <v>525</v>
      </c>
      <c r="O12" s="87"/>
      <c r="P12" s="87"/>
      <c r="Q12" s="247" t="s">
        <v>572</v>
      </c>
      <c r="R12" s="248"/>
      <c r="S12" s="248"/>
      <c r="T12" s="248"/>
      <c r="U12" s="250"/>
      <c r="V12" s="100"/>
      <c r="W12" s="37"/>
      <c r="X12" s="37"/>
      <c r="Y12" s="37"/>
      <c r="Z12" s="37"/>
    </row>
    <row r="13" spans="2:26" x14ac:dyDescent="0.2">
      <c r="B13" s="6"/>
      <c r="C13" s="23" t="s">
        <v>588</v>
      </c>
      <c r="D13" s="20" t="s">
        <v>578</v>
      </c>
      <c r="E13" s="21" t="s">
        <v>579</v>
      </c>
      <c r="F13" s="81">
        <v>1</v>
      </c>
      <c r="G13" s="81">
        <v>2</v>
      </c>
      <c r="H13" s="81">
        <v>3</v>
      </c>
      <c r="I13" s="81">
        <v>4</v>
      </c>
      <c r="J13" s="107">
        <v>5</v>
      </c>
      <c r="K13" s="22" t="s">
        <v>573</v>
      </c>
      <c r="L13" s="45"/>
      <c r="M13" s="6"/>
      <c r="N13" s="23" t="s">
        <v>588</v>
      </c>
      <c r="O13" s="20" t="s">
        <v>578</v>
      </c>
      <c r="P13" s="21" t="s">
        <v>579</v>
      </c>
      <c r="Q13" s="81">
        <v>1</v>
      </c>
      <c r="R13" s="81">
        <v>2</v>
      </c>
      <c r="S13" s="81">
        <v>3</v>
      </c>
      <c r="T13" s="81">
        <v>4</v>
      </c>
      <c r="U13" s="107">
        <v>5</v>
      </c>
      <c r="V13" s="22" t="s">
        <v>573</v>
      </c>
      <c r="W13" s="5"/>
      <c r="X13" s="51"/>
      <c r="Y13" s="51"/>
      <c r="Z13" s="51"/>
    </row>
    <row r="14" spans="2:26" x14ac:dyDescent="0.2">
      <c r="B14" s="6" t="s">
        <v>534</v>
      </c>
      <c r="C14" s="25" t="s">
        <v>116</v>
      </c>
      <c r="D14" s="96">
        <v>1</v>
      </c>
      <c r="E14" s="32" t="s">
        <v>583</v>
      </c>
      <c r="F14" s="32">
        <f>Calculator!F11</f>
        <v>115</v>
      </c>
      <c r="G14" s="32">
        <f>Calculator!F12</f>
        <v>120</v>
      </c>
      <c r="H14" s="32">
        <f>Calculator!F13</f>
        <v>125</v>
      </c>
      <c r="I14" s="32">
        <f>Calculator!F14</f>
        <v>130</v>
      </c>
      <c r="J14" s="105">
        <f>Calculator!F15</f>
        <v>135</v>
      </c>
      <c r="K14" s="31"/>
      <c r="L14" s="46"/>
      <c r="M14" s="6" t="s">
        <v>534</v>
      </c>
      <c r="N14" s="25" t="s">
        <v>41</v>
      </c>
      <c r="O14" s="96">
        <v>1</v>
      </c>
      <c r="P14" s="32" t="s">
        <v>583</v>
      </c>
      <c r="Q14" s="32">
        <f>Calculator!U11</f>
        <v>60</v>
      </c>
      <c r="R14" s="32">
        <f>Calculator!U12</f>
        <v>65</v>
      </c>
      <c r="S14" s="32">
        <f>Calculator!U13</f>
        <v>70</v>
      </c>
      <c r="T14" s="32">
        <f>Calculator!U14</f>
        <v>50</v>
      </c>
      <c r="U14" s="105">
        <f>Calculator!U15</f>
        <v>50</v>
      </c>
      <c r="V14" s="34"/>
      <c r="W14" s="37"/>
      <c r="X14" s="37"/>
      <c r="Y14" s="37"/>
      <c r="Z14" s="37"/>
    </row>
    <row r="15" spans="2:26" x14ac:dyDescent="0.2">
      <c r="B15" s="6"/>
      <c r="C15" s="25"/>
      <c r="D15" s="96">
        <v>2</v>
      </c>
      <c r="E15" s="32" t="s">
        <v>581</v>
      </c>
      <c r="F15" s="32">
        <f>Calculator!F18</f>
        <v>90</v>
      </c>
      <c r="G15" s="32">
        <f>Calculator!F19</f>
        <v>105</v>
      </c>
      <c r="H15" s="32">
        <f>Calculator!F20</f>
        <v>115</v>
      </c>
      <c r="I15" s="32">
        <f>Calculator!F21</f>
        <v>75</v>
      </c>
      <c r="J15" s="105">
        <f>Calculator!F22</f>
        <v>75</v>
      </c>
      <c r="K15" s="31"/>
      <c r="L15" s="46"/>
      <c r="M15" s="6"/>
      <c r="N15" s="25"/>
      <c r="O15" s="96">
        <v>2</v>
      </c>
      <c r="P15" s="32" t="s">
        <v>581</v>
      </c>
      <c r="Q15" s="32">
        <f>Calculator!U18</f>
        <v>75</v>
      </c>
      <c r="R15" s="32">
        <f>Calculator!U19</f>
        <v>75</v>
      </c>
      <c r="S15" s="32">
        <f>Calculator!U20</f>
        <v>80</v>
      </c>
      <c r="T15" s="32">
        <f>Calculator!U21</f>
        <v>85</v>
      </c>
      <c r="U15" s="105">
        <f>Calculator!U22</f>
        <v>85</v>
      </c>
      <c r="V15" s="34"/>
      <c r="W15" s="37"/>
      <c r="X15" s="37"/>
      <c r="Y15" s="37"/>
      <c r="Z15" s="37"/>
    </row>
    <row r="16" spans="2:26" x14ac:dyDescent="0.2">
      <c r="B16" s="6"/>
      <c r="C16" s="25"/>
      <c r="D16" s="96">
        <v>3</v>
      </c>
      <c r="E16" s="32" t="s">
        <v>582</v>
      </c>
      <c r="F16" s="32">
        <f>Calculator!F25</f>
        <v>105</v>
      </c>
      <c r="G16" s="32">
        <f>Calculator!F26</f>
        <v>115</v>
      </c>
      <c r="H16" s="32">
        <f>Calculator!F27</f>
        <v>130</v>
      </c>
      <c r="I16" s="32">
        <f>Calculator!F28</f>
        <v>135</v>
      </c>
      <c r="J16" s="105">
        <f>Calculator!F29</f>
        <v>145</v>
      </c>
      <c r="K16" s="31"/>
      <c r="L16" s="46"/>
      <c r="M16" s="6"/>
      <c r="N16" s="25"/>
      <c r="O16" s="96">
        <v>3</v>
      </c>
      <c r="P16" s="32" t="s">
        <v>582</v>
      </c>
      <c r="Q16" s="32">
        <f>Calculator!U25</f>
        <v>60</v>
      </c>
      <c r="R16" s="32">
        <f>Calculator!U26</f>
        <v>65</v>
      </c>
      <c r="S16" s="32">
        <f>Calculator!U27</f>
        <v>70</v>
      </c>
      <c r="T16" s="32">
        <f>Calculator!U28</f>
        <v>50</v>
      </c>
      <c r="U16" s="105">
        <f>Calculator!U29</f>
        <v>50</v>
      </c>
      <c r="V16" s="34"/>
      <c r="W16" s="37"/>
      <c r="X16" s="37"/>
      <c r="Y16" s="37"/>
      <c r="Z16" s="37"/>
    </row>
    <row r="17" spans="2:26" x14ac:dyDescent="0.2">
      <c r="B17" s="6"/>
      <c r="C17" s="25"/>
      <c r="D17" s="96">
        <v>4</v>
      </c>
      <c r="E17" s="32" t="s">
        <v>580</v>
      </c>
      <c r="F17" s="36">
        <f>Calculator!F32</f>
        <v>90</v>
      </c>
      <c r="G17" s="36">
        <f>Calculator!F33</f>
        <v>115</v>
      </c>
      <c r="H17" s="36">
        <f>Calculator!F34</f>
        <v>120</v>
      </c>
      <c r="I17" s="36" t="s">
        <v>586</v>
      </c>
      <c r="J17" s="106" t="s">
        <v>586</v>
      </c>
      <c r="K17" s="34"/>
      <c r="L17" s="46"/>
      <c r="M17" s="6"/>
      <c r="N17" s="25"/>
      <c r="O17" s="96">
        <v>4</v>
      </c>
      <c r="P17" s="32" t="s">
        <v>580</v>
      </c>
      <c r="Q17" s="36">
        <f>Calculator!U32</f>
        <v>70</v>
      </c>
      <c r="R17" s="36">
        <f>Calculator!U33</f>
        <v>75</v>
      </c>
      <c r="S17" s="36">
        <f>Calculator!U34</f>
        <v>85</v>
      </c>
      <c r="T17" s="36" t="s">
        <v>586</v>
      </c>
      <c r="U17" s="106" t="s">
        <v>586</v>
      </c>
      <c r="V17" s="92"/>
      <c r="W17" s="37"/>
      <c r="X17" s="37"/>
      <c r="Y17" s="37"/>
      <c r="Z17" s="37"/>
    </row>
    <row r="18" spans="2:26" hidden="1" x14ac:dyDescent="0.2">
      <c r="W18" s="5"/>
      <c r="X18" s="51"/>
      <c r="Y18" s="51"/>
      <c r="Z18" s="51"/>
    </row>
    <row r="19" spans="2:26" hidden="1" x14ac:dyDescent="0.2">
      <c r="W19" s="37"/>
      <c r="X19" s="37"/>
      <c r="Y19" s="37"/>
      <c r="Z19" s="37"/>
    </row>
    <row r="20" spans="2:26" hidden="1" x14ac:dyDescent="0.2">
      <c r="W20" s="37"/>
      <c r="X20" s="37"/>
      <c r="Y20" s="37"/>
      <c r="Z20" s="37"/>
    </row>
    <row r="21" spans="2:26" hidden="1" x14ac:dyDescent="0.2">
      <c r="W21" s="37"/>
      <c r="X21" s="37"/>
      <c r="Y21" s="37"/>
      <c r="Z21" s="37"/>
    </row>
    <row r="22" spans="2:26" hidden="1" x14ac:dyDescent="0.2">
      <c r="W22" s="37"/>
      <c r="X22" s="37"/>
      <c r="Y22" s="37"/>
      <c r="Z22" s="37"/>
    </row>
    <row r="23" spans="2:26" x14ac:dyDescent="0.2">
      <c r="B23" s="6"/>
      <c r="C23" s="23" t="s">
        <v>533</v>
      </c>
      <c r="D23" s="20" t="s">
        <v>9</v>
      </c>
      <c r="E23" s="18" t="s">
        <v>573</v>
      </c>
      <c r="F23" s="81" t="s">
        <v>651</v>
      </c>
      <c r="G23" s="81" t="s">
        <v>652</v>
      </c>
      <c r="H23" s="81" t="s">
        <v>653</v>
      </c>
      <c r="I23" s="109" t="s">
        <v>654</v>
      </c>
      <c r="J23" s="101">
        <v>5</v>
      </c>
      <c r="K23" s="101"/>
      <c r="L23" s="5"/>
      <c r="M23" s="6"/>
      <c r="N23" s="23" t="s">
        <v>533</v>
      </c>
      <c r="O23" s="20" t="s">
        <v>9</v>
      </c>
      <c r="P23" s="20" t="s">
        <v>573</v>
      </c>
      <c r="Q23" s="81" t="s">
        <v>651</v>
      </c>
      <c r="R23" s="81" t="s">
        <v>652</v>
      </c>
      <c r="S23" s="81" t="s">
        <v>653</v>
      </c>
      <c r="T23" s="109" t="s">
        <v>654</v>
      </c>
      <c r="U23" s="108"/>
      <c r="V23" s="51"/>
      <c r="W23" s="5"/>
      <c r="X23" s="51"/>
      <c r="Y23" s="51"/>
      <c r="Z23" s="51"/>
    </row>
    <row r="24" spans="2:26" x14ac:dyDescent="0.2">
      <c r="B24" s="6" t="s">
        <v>509</v>
      </c>
      <c r="C24" s="25" t="s">
        <v>172</v>
      </c>
      <c r="D24" s="33">
        <v>2</v>
      </c>
      <c r="E24" s="32">
        <v>15</v>
      </c>
      <c r="F24" s="32"/>
      <c r="G24" s="32"/>
      <c r="H24" s="32"/>
      <c r="I24" s="85"/>
      <c r="J24" s="37"/>
      <c r="K24" s="31"/>
      <c r="L24" s="37"/>
      <c r="M24" s="6" t="s">
        <v>509</v>
      </c>
      <c r="N24" s="25" t="s">
        <v>155</v>
      </c>
      <c r="O24" s="33">
        <v>2</v>
      </c>
      <c r="P24" s="32" t="s">
        <v>646</v>
      </c>
      <c r="Q24" s="33"/>
      <c r="R24" s="32"/>
      <c r="S24" s="33"/>
      <c r="T24" s="33"/>
      <c r="U24" s="87"/>
      <c r="V24" s="37"/>
      <c r="W24" s="37"/>
      <c r="X24" s="37"/>
      <c r="Y24" s="37"/>
      <c r="Z24" s="37"/>
    </row>
    <row r="25" spans="2:26" x14ac:dyDescent="0.2">
      <c r="B25" s="6" t="s">
        <v>510</v>
      </c>
      <c r="C25" s="25" t="s">
        <v>113</v>
      </c>
      <c r="D25" s="33">
        <v>2</v>
      </c>
      <c r="E25" s="32">
        <v>15</v>
      </c>
      <c r="F25" s="32"/>
      <c r="G25" s="32"/>
      <c r="H25" s="32"/>
      <c r="I25" s="33"/>
      <c r="J25" s="37"/>
      <c r="K25" s="31"/>
      <c r="L25" s="37"/>
      <c r="M25" s="6" t="s">
        <v>510</v>
      </c>
      <c r="N25" s="25" t="s">
        <v>107</v>
      </c>
      <c r="O25" s="33">
        <v>2</v>
      </c>
      <c r="P25" s="32">
        <v>15</v>
      </c>
      <c r="Q25" s="33"/>
      <c r="R25" s="32"/>
      <c r="S25" s="33"/>
      <c r="T25" s="33"/>
      <c r="U25" s="87"/>
      <c r="V25" s="37"/>
      <c r="W25" s="37"/>
      <c r="X25" s="37"/>
      <c r="Y25" s="37"/>
      <c r="Z25" s="37"/>
    </row>
    <row r="26" spans="2:26" x14ac:dyDescent="0.2">
      <c r="B26" s="6" t="s">
        <v>511</v>
      </c>
      <c r="C26" s="25" t="s">
        <v>28</v>
      </c>
      <c r="D26" s="33">
        <v>2</v>
      </c>
      <c r="E26" s="32">
        <v>15</v>
      </c>
      <c r="F26" s="32"/>
      <c r="G26" s="32"/>
      <c r="H26" s="32"/>
      <c r="I26" s="33"/>
      <c r="J26" s="37"/>
      <c r="K26" s="31"/>
      <c r="L26" s="37"/>
      <c r="M26" s="6" t="s">
        <v>511</v>
      </c>
      <c r="N26" s="25" t="s">
        <v>560</v>
      </c>
      <c r="O26" s="33">
        <v>2</v>
      </c>
      <c r="P26" s="32" t="s">
        <v>645</v>
      </c>
      <c r="Q26" s="33"/>
      <c r="R26" s="32"/>
      <c r="S26" s="33"/>
      <c r="T26" s="33"/>
      <c r="U26" s="87"/>
      <c r="V26" s="37"/>
      <c r="W26" s="37"/>
      <c r="X26" s="37"/>
      <c r="Y26" s="37"/>
      <c r="Z26" s="37"/>
    </row>
    <row r="27" spans="2:26" x14ac:dyDescent="0.2">
      <c r="B27" s="6" t="s">
        <v>523</v>
      </c>
      <c r="C27" s="25" t="s">
        <v>559</v>
      </c>
      <c r="D27" s="27">
        <v>2</v>
      </c>
      <c r="E27" s="28" t="s">
        <v>646</v>
      </c>
      <c r="F27" s="28"/>
      <c r="G27" s="28"/>
      <c r="H27" s="28"/>
      <c r="I27" s="27"/>
      <c r="J27" s="37"/>
      <c r="K27" s="37"/>
      <c r="L27" s="37"/>
      <c r="M27" s="6" t="s">
        <v>523</v>
      </c>
      <c r="N27" s="25" t="s">
        <v>650</v>
      </c>
      <c r="O27" s="27">
        <v>2</v>
      </c>
      <c r="P27" s="28">
        <v>15</v>
      </c>
      <c r="Q27" s="27"/>
      <c r="R27" s="28"/>
      <c r="S27" s="27"/>
      <c r="T27" s="27"/>
      <c r="U27" s="99"/>
      <c r="V27" s="37"/>
      <c r="W27" s="37"/>
      <c r="X27" s="37"/>
      <c r="Y27" s="37"/>
      <c r="Z27" s="37"/>
    </row>
    <row r="28" spans="2:26" x14ac:dyDescent="0.2">
      <c r="B28" s="6" t="s">
        <v>550</v>
      </c>
      <c r="C28" s="25" t="s">
        <v>92</v>
      </c>
      <c r="D28" s="33">
        <v>2</v>
      </c>
      <c r="E28" s="32">
        <v>15</v>
      </c>
      <c r="F28" s="32"/>
      <c r="G28" s="32"/>
      <c r="H28" s="32"/>
      <c r="I28" s="33"/>
      <c r="J28" s="37"/>
      <c r="K28" s="31"/>
      <c r="L28" s="37"/>
      <c r="M28" s="6" t="s">
        <v>550</v>
      </c>
      <c r="N28" s="25" t="s">
        <v>524</v>
      </c>
      <c r="O28" s="33">
        <v>2</v>
      </c>
      <c r="P28" s="32">
        <v>10</v>
      </c>
      <c r="Q28" s="33"/>
      <c r="R28" s="32"/>
      <c r="S28" s="33"/>
      <c r="T28" s="33"/>
      <c r="U28" s="87"/>
      <c r="V28" s="37"/>
      <c r="W28" s="37"/>
      <c r="X28" s="37"/>
      <c r="Y28" s="37"/>
      <c r="Z28" s="37"/>
    </row>
    <row r="29" spans="2:26" x14ac:dyDescent="0.2">
      <c r="B29" s="6" t="s">
        <v>551</v>
      </c>
      <c r="C29" s="25" t="s">
        <v>184</v>
      </c>
      <c r="D29" s="33">
        <v>2</v>
      </c>
      <c r="E29" s="32" t="s">
        <v>645</v>
      </c>
      <c r="F29" s="32"/>
      <c r="G29" s="32"/>
      <c r="H29" s="32"/>
      <c r="I29" s="33"/>
      <c r="J29" s="37"/>
      <c r="K29" s="31"/>
      <c r="L29" s="37"/>
      <c r="M29" s="6" t="s">
        <v>551</v>
      </c>
      <c r="N29" s="25" t="s">
        <v>176</v>
      </c>
      <c r="O29" s="33">
        <v>2</v>
      </c>
      <c r="P29" s="32" t="s">
        <v>645</v>
      </c>
      <c r="Q29" s="33"/>
      <c r="R29" s="32"/>
      <c r="S29" s="33"/>
      <c r="T29" s="33"/>
      <c r="U29" s="87"/>
      <c r="V29" s="37"/>
      <c r="W29" s="37"/>
      <c r="X29" s="37"/>
      <c r="Y29" s="37"/>
      <c r="Z29" s="37"/>
    </row>
    <row r="30" spans="2:26" x14ac:dyDescent="0.2">
      <c r="B30" s="6"/>
      <c r="C30" s="25"/>
      <c r="D30" s="33"/>
      <c r="E30" s="32"/>
      <c r="F30" s="32"/>
      <c r="G30" s="32"/>
      <c r="H30" s="32"/>
      <c r="I30" s="33"/>
      <c r="J30" s="37"/>
      <c r="K30" s="31"/>
      <c r="L30" s="37"/>
      <c r="M30" s="6"/>
      <c r="N30" s="25"/>
      <c r="O30" s="33"/>
      <c r="P30" s="32"/>
      <c r="Q30" s="33"/>
      <c r="R30" s="32"/>
      <c r="S30" s="33"/>
      <c r="T30" s="33"/>
      <c r="U30" s="87"/>
      <c r="V30" s="37"/>
      <c r="W30" s="37"/>
      <c r="X30" s="37"/>
      <c r="Y30" s="37"/>
      <c r="Z30" s="37"/>
    </row>
    <row r="31" spans="2:26" ht="16" thickBot="1" x14ac:dyDescent="0.25">
      <c r="B31" s="6" t="s">
        <v>512</v>
      </c>
      <c r="C31" s="25" t="s">
        <v>377</v>
      </c>
      <c r="D31" s="33">
        <v>4</v>
      </c>
      <c r="E31" s="32" t="s">
        <v>648</v>
      </c>
      <c r="F31" s="93"/>
      <c r="G31" s="93"/>
      <c r="H31" s="93"/>
      <c r="I31" s="94"/>
      <c r="J31" s="37"/>
      <c r="K31" s="31"/>
      <c r="L31" s="37"/>
      <c r="M31" s="6" t="s">
        <v>512</v>
      </c>
      <c r="N31" s="25" t="s">
        <v>377</v>
      </c>
      <c r="O31" s="33">
        <v>4</v>
      </c>
      <c r="P31" s="32" t="s">
        <v>648</v>
      </c>
      <c r="Q31" s="94"/>
      <c r="R31" s="93"/>
      <c r="S31" s="94"/>
      <c r="T31" s="94"/>
      <c r="U31" s="87"/>
      <c r="V31" s="37"/>
      <c r="W31" s="37"/>
      <c r="X31" s="37"/>
      <c r="Y31" s="37"/>
      <c r="Z31" s="37"/>
    </row>
    <row r="32" spans="2:26" x14ac:dyDescent="0.2">
      <c r="B32" s="6"/>
      <c r="C32" s="23" t="s">
        <v>12</v>
      </c>
      <c r="D32" s="20" t="s">
        <v>9</v>
      </c>
      <c r="E32" s="23" t="s">
        <v>573</v>
      </c>
      <c r="F32" s="51"/>
      <c r="G32" s="51"/>
      <c r="H32" s="51"/>
      <c r="I32" s="51"/>
      <c r="J32" s="51"/>
      <c r="K32" s="51"/>
      <c r="L32" s="5"/>
      <c r="M32" s="6"/>
      <c r="N32" s="23" t="s">
        <v>12</v>
      </c>
      <c r="O32" s="20" t="s">
        <v>9</v>
      </c>
      <c r="P32" s="23" t="s">
        <v>573</v>
      </c>
      <c r="Q32" s="51"/>
      <c r="R32" s="51"/>
      <c r="S32" s="51"/>
      <c r="T32" s="51"/>
      <c r="U32" s="51"/>
      <c r="V32" s="51"/>
      <c r="W32" s="5"/>
      <c r="X32" s="51"/>
      <c r="Y32" s="51"/>
      <c r="Z32" s="51"/>
    </row>
    <row r="33" spans="2:26" x14ac:dyDescent="0.2">
      <c r="B33" s="6" t="s">
        <v>515</v>
      </c>
      <c r="C33" s="25" t="s">
        <v>1</v>
      </c>
      <c r="D33" s="33"/>
      <c r="E33" s="25"/>
      <c r="F33" s="37"/>
      <c r="G33" s="37"/>
      <c r="H33" s="37"/>
      <c r="I33" s="37"/>
      <c r="J33" s="37"/>
      <c r="K33" s="37"/>
      <c r="L33" s="37"/>
      <c r="M33" s="6" t="s">
        <v>515</v>
      </c>
      <c r="N33" s="25" t="s">
        <v>1</v>
      </c>
      <c r="O33" s="33"/>
      <c r="P33" s="25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x14ac:dyDescent="0.2">
      <c r="B34" s="6" t="s">
        <v>516</v>
      </c>
      <c r="C34" s="25" t="s">
        <v>2</v>
      </c>
      <c r="D34" s="33"/>
      <c r="E34" s="25"/>
      <c r="F34" s="37"/>
      <c r="G34" s="37"/>
      <c r="H34" s="37"/>
      <c r="I34" s="37"/>
      <c r="J34" s="37"/>
      <c r="K34" s="37"/>
      <c r="L34" s="31"/>
      <c r="M34" s="6" t="s">
        <v>516</v>
      </c>
      <c r="N34" s="25" t="s">
        <v>2</v>
      </c>
      <c r="O34" s="33"/>
      <c r="P34" s="25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ht="16" thickBot="1" x14ac:dyDescent="0.25">
      <c r="B35" s="7"/>
      <c r="C35" s="26"/>
      <c r="D35" s="39"/>
      <c r="E35" s="95"/>
      <c r="F35" s="52"/>
      <c r="G35" s="52"/>
      <c r="H35" s="52"/>
      <c r="I35" s="52"/>
      <c r="J35" s="52"/>
      <c r="K35" s="52"/>
      <c r="L35" s="91"/>
      <c r="M35" s="7"/>
      <c r="N35" s="26"/>
      <c r="O35" s="39"/>
      <c r="P35" s="95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x14ac:dyDescent="0.2">
      <c r="L36" s="3"/>
      <c r="T36" s="3"/>
      <c r="U36" s="3"/>
    </row>
  </sheetData>
  <mergeCells count="2">
    <mergeCell ref="F12:J12"/>
    <mergeCell ref="Q12:U12"/>
  </mergeCells>
  <dataValidations count="1">
    <dataValidation type="list" allowBlank="1" showInputMessage="1" showErrorMessage="1" sqref="N5:P12">
      <formula1>$E$2:$E$132</formula1>
    </dataValidation>
  </dataValidations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'[1]Background Data'!#REF!</xm:f>
          </x14:formula1>
          <xm:sqref>N24:N31</xm:sqref>
        </x14:dataValidation>
        <x14:dataValidation type="list" allowBlank="1" showInputMessage="1" showErrorMessage="1">
          <x14:formula1>
            <xm:f>'Background Data'!$Q$3:$Q$5</xm:f>
          </x14:formula1>
          <xm:sqref>C33:C35 N33:N35</xm:sqref>
        </x14:dataValidation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Data'!$A$2:$A$204</xm:f>
          </x14:formula1>
          <xm:sqref>C14:C17</xm:sqref>
        </x14:dataValidation>
        <x14:dataValidation type="list" allowBlank="1" showInputMessage="1" showErrorMessage="1">
          <x14:formula1>
            <xm:f>'Background Data'!$A$2:$A$204</xm:f>
          </x14:formula1>
          <xm:sqref>N14:N17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9900"/>
  </sheetPr>
  <dimension ref="A1:U44"/>
  <sheetViews>
    <sheetView workbookViewId="0">
      <selection activeCell="C40" sqref="C40"/>
    </sheetView>
  </sheetViews>
  <sheetFormatPr baseColWidth="10" defaultColWidth="8.83203125" defaultRowHeight="15" x14ac:dyDescent="0.2"/>
  <cols>
    <col min="1" max="1" width="4.6640625" customWidth="1"/>
    <col min="2" max="2" width="5.5" style="61" customWidth="1"/>
    <col min="3" max="3" width="8.33203125" style="61" customWidth="1"/>
    <col min="4" max="4" width="7.6640625" customWidth="1"/>
    <col min="5" max="5" width="2.1640625" customWidth="1"/>
    <col min="6" max="6" width="4.6640625" customWidth="1"/>
    <col min="7" max="7" width="5.5" customWidth="1"/>
    <col min="8" max="8" width="8.33203125" customWidth="1"/>
    <col min="9" max="9" width="7.6640625" customWidth="1"/>
    <col min="10" max="10" width="2.1640625" customWidth="1"/>
    <col min="11" max="11" width="4.6640625" customWidth="1"/>
    <col min="12" max="12" width="5.5" customWidth="1"/>
    <col min="13" max="13" width="8.33203125" customWidth="1"/>
    <col min="14" max="14" width="7.6640625" customWidth="1"/>
    <col min="15" max="15" width="2.1640625" customWidth="1"/>
    <col min="16" max="16" width="4.6640625" customWidth="1"/>
    <col min="17" max="17" width="5.5" customWidth="1"/>
    <col min="18" max="18" width="8.33203125" customWidth="1"/>
    <col min="19" max="19" width="7.6640625" customWidth="1"/>
  </cols>
  <sheetData>
    <row r="1" spans="1:20" ht="21" x14ac:dyDescent="0.3">
      <c r="B1" s="53"/>
      <c r="C1" s="53"/>
      <c r="D1" s="53"/>
      <c r="E1" s="53"/>
      <c r="F1" s="53"/>
      <c r="G1" s="53"/>
      <c r="H1" s="53"/>
      <c r="I1" s="53" t="s">
        <v>617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0" x14ac:dyDescent="0.2">
      <c r="A2" s="55"/>
      <c r="B2" s="55"/>
      <c r="C2" s="55"/>
      <c r="D2" s="55" t="s">
        <v>561</v>
      </c>
      <c r="E2" s="260"/>
      <c r="F2" s="260"/>
      <c r="G2" s="260"/>
      <c r="H2" s="260"/>
      <c r="I2" s="56"/>
      <c r="J2" s="56"/>
      <c r="K2" s="56"/>
      <c r="L2" s="56"/>
      <c r="M2" s="56"/>
      <c r="N2" s="55" t="s">
        <v>562</v>
      </c>
      <c r="O2" s="57" t="s">
        <v>589</v>
      </c>
      <c r="P2" s="56"/>
      <c r="Q2" s="56"/>
      <c r="R2" s="56"/>
      <c r="S2" s="56"/>
      <c r="T2" s="58"/>
    </row>
    <row r="3" spans="1:20" ht="9" customHeight="1" x14ac:dyDescent="0.2">
      <c r="A3" s="59"/>
      <c r="B3" s="60"/>
      <c r="C3" s="60"/>
      <c r="D3" s="59"/>
      <c r="E3" s="59"/>
      <c r="F3" s="59"/>
      <c r="G3" s="59"/>
      <c r="H3" s="59"/>
      <c r="I3" s="59"/>
      <c r="J3" s="56"/>
      <c r="K3" s="56"/>
      <c r="L3" s="56"/>
      <c r="M3" s="56"/>
      <c r="N3" s="56"/>
      <c r="O3" s="56"/>
      <c r="P3" s="56"/>
      <c r="Q3" s="56"/>
      <c r="R3" s="56"/>
      <c r="S3" s="56"/>
      <c r="T3" s="58"/>
    </row>
    <row r="4" spans="1:20" x14ac:dyDescent="0.2">
      <c r="A4" s="242" t="s">
        <v>615</v>
      </c>
      <c r="B4" s="242"/>
      <c r="C4" s="242"/>
      <c r="D4" s="242"/>
      <c r="E4" s="59"/>
      <c r="F4" s="242" t="s">
        <v>614</v>
      </c>
      <c r="G4" s="242"/>
      <c r="H4" s="242"/>
      <c r="I4" s="242"/>
      <c r="J4" s="56"/>
      <c r="K4" s="243" t="s">
        <v>613</v>
      </c>
      <c r="L4" s="243"/>
      <c r="M4" s="243"/>
      <c r="N4" s="243"/>
      <c r="O4" s="56"/>
      <c r="P4" s="243" t="s">
        <v>616</v>
      </c>
      <c r="Q4" s="243"/>
      <c r="R4" s="243"/>
      <c r="S4" s="243"/>
      <c r="T4" s="58"/>
    </row>
    <row r="5" spans="1:20" x14ac:dyDescent="0.2">
      <c r="A5" s="59"/>
      <c r="C5" s="62" t="s">
        <v>566</v>
      </c>
      <c r="D5" s="62"/>
      <c r="E5" s="59"/>
      <c r="F5" s="59"/>
      <c r="H5" s="62" t="s">
        <v>566</v>
      </c>
      <c r="I5" s="62"/>
      <c r="J5" s="56"/>
      <c r="K5" s="56"/>
      <c r="M5" s="63" t="s">
        <v>566</v>
      </c>
      <c r="N5" s="63"/>
      <c r="O5" s="56"/>
      <c r="P5" s="56"/>
      <c r="R5" s="63" t="s">
        <v>566</v>
      </c>
      <c r="S5" s="63"/>
      <c r="T5" s="58"/>
    </row>
    <row r="6" spans="1:20" ht="15" customHeight="1" x14ac:dyDescent="0.2">
      <c r="A6" s="257" t="s">
        <v>567</v>
      </c>
      <c r="B6" s="257"/>
      <c r="C6" s="258"/>
      <c r="D6" s="64">
        <v>235</v>
      </c>
      <c r="E6" s="59"/>
      <c r="F6" s="257" t="s">
        <v>567</v>
      </c>
      <c r="G6" s="257"/>
      <c r="H6" s="258"/>
      <c r="I6" s="64">
        <v>155</v>
      </c>
      <c r="J6" s="56"/>
      <c r="K6" s="259" t="s">
        <v>567</v>
      </c>
      <c r="L6" s="259"/>
      <c r="M6" s="258"/>
      <c r="N6" s="64">
        <v>275</v>
      </c>
      <c r="O6" s="56"/>
      <c r="P6" s="259" t="s">
        <v>567</v>
      </c>
      <c r="Q6" s="259"/>
      <c r="R6" s="258"/>
      <c r="S6" s="64">
        <v>185</v>
      </c>
      <c r="T6" s="58"/>
    </row>
    <row r="7" spans="1:20" ht="15" customHeight="1" x14ac:dyDescent="0.2">
      <c r="A7" s="59"/>
      <c r="B7" s="55"/>
      <c r="C7" s="60" t="s">
        <v>568</v>
      </c>
      <c r="D7" s="64">
        <v>1</v>
      </c>
      <c r="E7" s="59"/>
      <c r="F7" s="59"/>
      <c r="G7" s="56"/>
      <c r="H7" s="60" t="s">
        <v>568</v>
      </c>
      <c r="I7" s="64">
        <v>2</v>
      </c>
      <c r="J7" s="56"/>
      <c r="K7" s="56"/>
      <c r="L7" s="56"/>
      <c r="M7" s="55" t="s">
        <v>568</v>
      </c>
      <c r="N7" s="64">
        <v>1</v>
      </c>
      <c r="O7" s="56"/>
      <c r="P7" s="56"/>
      <c r="Q7" s="56"/>
      <c r="R7" s="55" t="s">
        <v>568</v>
      </c>
      <c r="S7" s="64">
        <v>4</v>
      </c>
      <c r="T7" s="58"/>
    </row>
    <row r="8" spans="1:20" ht="15" customHeight="1" x14ac:dyDescent="0.2">
      <c r="A8" s="59"/>
      <c r="B8" s="55"/>
      <c r="C8" s="60" t="s">
        <v>569</v>
      </c>
      <c r="D8" s="65">
        <f>CEILING(D6*D7*0.0333+D6,5)</f>
        <v>245</v>
      </c>
      <c r="E8" s="59"/>
      <c r="F8" s="59"/>
      <c r="G8" s="56"/>
      <c r="H8" s="60" t="s">
        <v>569</v>
      </c>
      <c r="I8" s="65">
        <f>CEILING(I6*I7*0.0333+I6,5)</f>
        <v>170</v>
      </c>
      <c r="J8" s="56"/>
      <c r="K8" s="56"/>
      <c r="L8" s="56"/>
      <c r="M8" s="55" t="s">
        <v>569</v>
      </c>
      <c r="N8" s="66">
        <f>CEILING(N6*N7*0.0333+N6,5)</f>
        <v>285</v>
      </c>
      <c r="O8" s="56"/>
      <c r="P8" s="56"/>
      <c r="Q8" s="56"/>
      <c r="R8" s="55" t="s">
        <v>569</v>
      </c>
      <c r="S8" s="66">
        <f>CEILING(S6*S7*0.0333+S6,5)</f>
        <v>210</v>
      </c>
      <c r="T8" s="58"/>
    </row>
    <row r="9" spans="1:20" x14ac:dyDescent="0.2">
      <c r="A9" s="59"/>
      <c r="B9" s="55"/>
      <c r="C9" s="60" t="s">
        <v>570</v>
      </c>
      <c r="D9" s="62">
        <f>CEILING(D8*0.9,5)</f>
        <v>225</v>
      </c>
      <c r="E9" s="59"/>
      <c r="F9" s="59"/>
      <c r="G9" s="55"/>
      <c r="H9" s="60" t="s">
        <v>570</v>
      </c>
      <c r="I9" s="62">
        <f>CEILING(I8*0.9,5)</f>
        <v>155</v>
      </c>
      <c r="J9" s="56"/>
      <c r="K9" s="59"/>
      <c r="L9" s="55"/>
      <c r="M9" s="60" t="s">
        <v>570</v>
      </c>
      <c r="N9" s="62">
        <f>CEILING(N8*0.9,5)</f>
        <v>260</v>
      </c>
      <c r="O9" s="56"/>
      <c r="P9" s="59"/>
      <c r="Q9" s="55"/>
      <c r="R9" s="60" t="s">
        <v>570</v>
      </c>
      <c r="S9" s="62">
        <f>CEILING(S8*0.9,5)</f>
        <v>190</v>
      </c>
      <c r="T9" s="58"/>
    </row>
    <row r="10" spans="1:20" x14ac:dyDescent="0.2">
      <c r="A10" s="247" t="s">
        <v>571</v>
      </c>
      <c r="B10" s="248"/>
      <c r="C10" s="248"/>
      <c r="D10" s="250"/>
      <c r="E10" s="56"/>
      <c r="F10" s="247" t="s">
        <v>571</v>
      </c>
      <c r="G10" s="248"/>
      <c r="H10" s="248"/>
      <c r="I10" s="250"/>
      <c r="J10" s="56"/>
      <c r="K10" s="247" t="s">
        <v>571</v>
      </c>
      <c r="L10" s="248"/>
      <c r="M10" s="248"/>
      <c r="N10" s="250"/>
      <c r="O10" s="56"/>
      <c r="P10" s="247" t="s">
        <v>571</v>
      </c>
      <c r="Q10" s="248"/>
      <c r="R10" s="248"/>
      <c r="S10" s="250"/>
      <c r="T10" s="58"/>
    </row>
    <row r="11" spans="1:20" ht="12" customHeight="1" x14ac:dyDescent="0.2">
      <c r="A11" s="67" t="s">
        <v>572</v>
      </c>
      <c r="B11" s="55"/>
      <c r="C11" s="68" t="s">
        <v>573</v>
      </c>
      <c r="D11" s="69" t="s">
        <v>10</v>
      </c>
      <c r="E11" s="56"/>
      <c r="F11" s="67" t="s">
        <v>572</v>
      </c>
      <c r="G11" s="55"/>
      <c r="H11" s="68" t="s">
        <v>573</v>
      </c>
      <c r="I11" s="69" t="s">
        <v>10</v>
      </c>
      <c r="J11" s="56"/>
      <c r="K11" s="67" t="s">
        <v>572</v>
      </c>
      <c r="L11" s="55"/>
      <c r="M11" s="68" t="s">
        <v>573</v>
      </c>
      <c r="N11" s="69" t="s">
        <v>10</v>
      </c>
      <c r="O11" s="56"/>
      <c r="P11" s="67" t="s">
        <v>572</v>
      </c>
      <c r="Q11" s="55"/>
      <c r="R11" s="68" t="s">
        <v>573</v>
      </c>
      <c r="S11" s="69" t="s">
        <v>10</v>
      </c>
      <c r="T11" s="58"/>
    </row>
    <row r="12" spans="1:20" ht="13" customHeight="1" x14ac:dyDescent="0.2">
      <c r="A12" s="70">
        <v>1</v>
      </c>
      <c r="B12" s="55"/>
      <c r="C12" s="60">
        <v>5</v>
      </c>
      <c r="D12" s="71">
        <f>CEILING(D9*0.5,5)</f>
        <v>115</v>
      </c>
      <c r="E12" s="56"/>
      <c r="F12" s="70">
        <v>1</v>
      </c>
      <c r="G12" s="55"/>
      <c r="H12" s="60">
        <v>5</v>
      </c>
      <c r="I12" s="71">
        <f>CEILING(I9*0.5,5)</f>
        <v>80</v>
      </c>
      <c r="J12" s="56"/>
      <c r="K12" s="70">
        <v>1</v>
      </c>
      <c r="L12" s="55"/>
      <c r="M12" s="60">
        <v>5</v>
      </c>
      <c r="N12" s="71">
        <f>CEILING(N9*0.5,5)</f>
        <v>130</v>
      </c>
      <c r="O12" s="56"/>
      <c r="P12" s="70">
        <v>1</v>
      </c>
      <c r="Q12" s="55"/>
      <c r="R12" s="60">
        <v>5</v>
      </c>
      <c r="S12" s="71">
        <f>CEILING(S9*0.5,5)</f>
        <v>95</v>
      </c>
      <c r="T12" s="58"/>
    </row>
    <row r="13" spans="1:20" ht="13" customHeight="1" x14ac:dyDescent="0.2">
      <c r="A13" s="70">
        <v>2</v>
      </c>
      <c r="B13" s="55"/>
      <c r="C13" s="60">
        <v>5</v>
      </c>
      <c r="D13" s="71">
        <f>CEILING(D9*0.6,5)</f>
        <v>135</v>
      </c>
      <c r="E13" s="56"/>
      <c r="F13" s="70">
        <v>2</v>
      </c>
      <c r="G13" s="55"/>
      <c r="H13" s="60">
        <v>5</v>
      </c>
      <c r="I13" s="71">
        <f>CEILING(I9*0.6,5)</f>
        <v>95</v>
      </c>
      <c r="J13" s="56"/>
      <c r="K13" s="70">
        <v>2</v>
      </c>
      <c r="L13" s="55"/>
      <c r="M13" s="60">
        <v>5</v>
      </c>
      <c r="N13" s="71">
        <f>CEILING(N9*0.6,5)</f>
        <v>160</v>
      </c>
      <c r="O13" s="56"/>
      <c r="P13" s="70">
        <v>2</v>
      </c>
      <c r="Q13" s="55"/>
      <c r="R13" s="60">
        <v>5</v>
      </c>
      <c r="S13" s="71">
        <f>CEILING(S9*0.6,5)</f>
        <v>115</v>
      </c>
      <c r="T13" s="58"/>
    </row>
    <row r="14" spans="1:20" ht="13" customHeight="1" x14ac:dyDescent="0.2">
      <c r="A14" s="70">
        <v>3</v>
      </c>
      <c r="B14" s="55"/>
      <c r="C14" s="60">
        <v>5</v>
      </c>
      <c r="D14" s="71">
        <f>CEILING(D9*0.75,5)</f>
        <v>170</v>
      </c>
      <c r="E14" s="56"/>
      <c r="F14" s="70">
        <v>3</v>
      </c>
      <c r="G14" s="55"/>
      <c r="H14" s="60">
        <v>5</v>
      </c>
      <c r="I14" s="71">
        <f>CEILING(I9*0.75,5)</f>
        <v>120</v>
      </c>
      <c r="J14" s="56"/>
      <c r="K14" s="70">
        <v>3</v>
      </c>
      <c r="L14" s="55"/>
      <c r="M14" s="60">
        <v>5</v>
      </c>
      <c r="N14" s="71">
        <f>CEILING(N9*0.75,5)</f>
        <v>195</v>
      </c>
      <c r="O14" s="56"/>
      <c r="P14" s="70">
        <v>3</v>
      </c>
      <c r="Q14" s="55"/>
      <c r="R14" s="60">
        <v>5</v>
      </c>
      <c r="S14" s="71">
        <f>CEILING(S9*0.75,5)</f>
        <v>145</v>
      </c>
      <c r="T14" s="58"/>
    </row>
    <row r="15" spans="1:20" ht="13" customHeight="1" x14ac:dyDescent="0.2">
      <c r="A15" s="70">
        <v>4</v>
      </c>
      <c r="B15" s="55"/>
      <c r="C15" s="60">
        <v>5</v>
      </c>
      <c r="D15" s="71">
        <f>CEILING(D9*0.8,5)</f>
        <v>180</v>
      </c>
      <c r="E15" s="56"/>
      <c r="F15" s="70">
        <v>4</v>
      </c>
      <c r="G15" s="55"/>
      <c r="H15" s="60">
        <v>5</v>
      </c>
      <c r="I15" s="71">
        <f>CEILING(I9*0.8,5)</f>
        <v>125</v>
      </c>
      <c r="J15" s="56"/>
      <c r="K15" s="70">
        <v>4</v>
      </c>
      <c r="L15" s="55"/>
      <c r="M15" s="60">
        <v>5</v>
      </c>
      <c r="N15" s="71">
        <f>CEILING(N9*0.8,5)</f>
        <v>210</v>
      </c>
      <c r="O15" s="56"/>
      <c r="P15" s="70">
        <v>4</v>
      </c>
      <c r="Q15" s="55"/>
      <c r="R15" s="60">
        <v>5</v>
      </c>
      <c r="S15" s="71">
        <f>CEILING(S9*0.8,5)</f>
        <v>155</v>
      </c>
      <c r="T15" s="58"/>
    </row>
    <row r="16" spans="1:20" ht="13" customHeight="1" x14ac:dyDescent="0.2">
      <c r="A16" s="70">
        <v>5</v>
      </c>
      <c r="B16" s="55"/>
      <c r="C16" s="97" t="s">
        <v>618</v>
      </c>
      <c r="D16" s="71">
        <f>CEILING(D9*0.85,5)</f>
        <v>195</v>
      </c>
      <c r="E16" s="56"/>
      <c r="F16" s="70">
        <v>5</v>
      </c>
      <c r="G16" s="55"/>
      <c r="H16" s="97" t="s">
        <v>618</v>
      </c>
      <c r="I16" s="71">
        <f>CEILING(I9*0.85,5)</f>
        <v>135</v>
      </c>
      <c r="J16" s="56"/>
      <c r="K16" s="70">
        <v>5</v>
      </c>
      <c r="L16" s="55"/>
      <c r="M16" s="97" t="s">
        <v>618</v>
      </c>
      <c r="N16" s="71">
        <f>CEILING(N9*0.85,5)</f>
        <v>225</v>
      </c>
      <c r="O16" s="56"/>
      <c r="P16" s="70">
        <v>5</v>
      </c>
      <c r="Q16" s="55"/>
      <c r="R16" s="97" t="s">
        <v>618</v>
      </c>
      <c r="S16" s="71">
        <f>CEILING(S9*0.85,5)</f>
        <v>165</v>
      </c>
      <c r="T16" s="58"/>
    </row>
    <row r="17" spans="1:20" x14ac:dyDescent="0.2">
      <c r="A17" s="72" t="s">
        <v>574</v>
      </c>
      <c r="B17" s="64"/>
      <c r="C17" s="73" t="s">
        <v>575</v>
      </c>
      <c r="D17" s="74">
        <f>CEILING(D16*B17*0.0333+D16,5)</f>
        <v>195</v>
      </c>
      <c r="E17" s="56"/>
      <c r="F17" s="72" t="s">
        <v>574</v>
      </c>
      <c r="G17" s="64"/>
      <c r="H17" s="73" t="s">
        <v>575</v>
      </c>
      <c r="I17" s="74">
        <f>CEILING(I16*G17*0.0333+I16,5)</f>
        <v>135</v>
      </c>
      <c r="J17" s="56"/>
      <c r="K17" s="72" t="s">
        <v>574</v>
      </c>
      <c r="L17" s="64"/>
      <c r="M17" s="73" t="s">
        <v>575</v>
      </c>
      <c r="N17" s="74">
        <f>CEILING(N16*L17*0.0333+N16,5)</f>
        <v>225</v>
      </c>
      <c r="O17" s="56"/>
      <c r="P17" s="72" t="s">
        <v>574</v>
      </c>
      <c r="Q17" s="64"/>
      <c r="R17" s="73" t="s">
        <v>575</v>
      </c>
      <c r="S17" s="74">
        <f>CEILING(S16*Q17*0.0333+S16,5)</f>
        <v>165</v>
      </c>
      <c r="T17" s="58"/>
    </row>
    <row r="18" spans="1:20" x14ac:dyDescent="0.2">
      <c r="A18" s="247" t="s">
        <v>576</v>
      </c>
      <c r="B18" s="248"/>
      <c r="C18" s="248"/>
      <c r="D18" s="250"/>
      <c r="E18" s="56"/>
      <c r="F18" s="247" t="s">
        <v>576</v>
      </c>
      <c r="G18" s="248"/>
      <c r="H18" s="248"/>
      <c r="I18" s="250"/>
      <c r="J18" s="56"/>
      <c r="K18" s="247" t="s">
        <v>576</v>
      </c>
      <c r="L18" s="248"/>
      <c r="M18" s="248"/>
      <c r="N18" s="250"/>
      <c r="O18" s="56"/>
      <c r="P18" s="247" t="s">
        <v>576</v>
      </c>
      <c r="Q18" s="248"/>
      <c r="R18" s="248"/>
      <c r="S18" s="250"/>
      <c r="T18" s="58"/>
    </row>
    <row r="19" spans="1:20" ht="12" customHeight="1" x14ac:dyDescent="0.2">
      <c r="A19" s="67" t="s">
        <v>572</v>
      </c>
      <c r="B19" s="55"/>
      <c r="C19" s="68" t="s">
        <v>573</v>
      </c>
      <c r="D19" s="69" t="s">
        <v>10</v>
      </c>
      <c r="E19" s="56"/>
      <c r="F19" s="67" t="s">
        <v>572</v>
      </c>
      <c r="G19" s="55"/>
      <c r="H19" s="68" t="s">
        <v>573</v>
      </c>
      <c r="I19" s="69" t="s">
        <v>10</v>
      </c>
      <c r="J19" s="56"/>
      <c r="K19" s="67" t="s">
        <v>572</v>
      </c>
      <c r="L19" s="55"/>
      <c r="M19" s="68" t="s">
        <v>573</v>
      </c>
      <c r="N19" s="69" t="s">
        <v>10</v>
      </c>
      <c r="O19" s="56"/>
      <c r="P19" s="67" t="s">
        <v>572</v>
      </c>
      <c r="Q19" s="55"/>
      <c r="R19" s="68" t="s">
        <v>573</v>
      </c>
      <c r="S19" s="69" t="s">
        <v>10</v>
      </c>
      <c r="T19" s="58"/>
    </row>
    <row r="20" spans="1:20" ht="13" customHeight="1" x14ac:dyDescent="0.2">
      <c r="A20" s="70">
        <v>1</v>
      </c>
      <c r="B20" s="55"/>
      <c r="C20" s="60">
        <v>5</v>
      </c>
      <c r="D20" s="71">
        <f>CEILING(D9*0.5,5)</f>
        <v>115</v>
      </c>
      <c r="E20" s="56"/>
      <c r="F20" s="70">
        <v>1</v>
      </c>
      <c r="G20" s="55"/>
      <c r="H20" s="60">
        <v>5</v>
      </c>
      <c r="I20" s="71">
        <f>CEILING(I9*0.5,5)</f>
        <v>80</v>
      </c>
      <c r="J20" s="56"/>
      <c r="K20" s="70">
        <v>1</v>
      </c>
      <c r="L20" s="55"/>
      <c r="M20" s="60">
        <v>5</v>
      </c>
      <c r="N20" s="71">
        <f>CEILING(N9*0.5,5)</f>
        <v>130</v>
      </c>
      <c r="O20" s="56"/>
      <c r="P20" s="70">
        <v>1</v>
      </c>
      <c r="Q20" s="55"/>
      <c r="R20" s="60">
        <v>5</v>
      </c>
      <c r="S20" s="71">
        <f>CEILING(S9*0.5,5)</f>
        <v>95</v>
      </c>
      <c r="T20" s="58"/>
    </row>
    <row r="21" spans="1:20" ht="13" customHeight="1" x14ac:dyDescent="0.2">
      <c r="A21" s="70">
        <v>2</v>
      </c>
      <c r="B21" s="55"/>
      <c r="C21" s="60">
        <v>5</v>
      </c>
      <c r="D21" s="71">
        <f>CEILING(D9*0.6,5)</f>
        <v>135</v>
      </c>
      <c r="E21" s="56"/>
      <c r="F21" s="70">
        <v>2</v>
      </c>
      <c r="G21" s="55"/>
      <c r="H21" s="60">
        <v>5</v>
      </c>
      <c r="I21" s="71">
        <f>CEILING(I9*0.6,5)</f>
        <v>95</v>
      </c>
      <c r="J21" s="56"/>
      <c r="K21" s="70">
        <v>2</v>
      </c>
      <c r="L21" s="55"/>
      <c r="M21" s="60">
        <v>5</v>
      </c>
      <c r="N21" s="71">
        <f>CEILING(N9*0.6,5)</f>
        <v>160</v>
      </c>
      <c r="O21" s="56"/>
      <c r="P21" s="70">
        <v>2</v>
      </c>
      <c r="Q21" s="55"/>
      <c r="R21" s="60">
        <v>5</v>
      </c>
      <c r="S21" s="71">
        <f>CEILING(S9*0.6,5)</f>
        <v>115</v>
      </c>
      <c r="T21" s="58"/>
    </row>
    <row r="22" spans="1:20" ht="13" customHeight="1" x14ac:dyDescent="0.2">
      <c r="A22" s="70">
        <v>3</v>
      </c>
      <c r="B22" s="55"/>
      <c r="C22" s="60">
        <v>3</v>
      </c>
      <c r="D22" s="71">
        <f>CEILING(D9*0.8,5)</f>
        <v>180</v>
      </c>
      <c r="E22" s="56"/>
      <c r="F22" s="70">
        <v>3</v>
      </c>
      <c r="G22" s="55"/>
      <c r="H22" s="60">
        <v>3</v>
      </c>
      <c r="I22" s="71">
        <f>CEILING(I9*0.8,5)</f>
        <v>125</v>
      </c>
      <c r="J22" s="56"/>
      <c r="K22" s="70">
        <v>3</v>
      </c>
      <c r="L22" s="55"/>
      <c r="M22" s="60">
        <v>3</v>
      </c>
      <c r="N22" s="71">
        <f>CEILING(N9*0.8,5)</f>
        <v>210</v>
      </c>
      <c r="O22" s="56"/>
      <c r="P22" s="70">
        <v>3</v>
      </c>
      <c r="Q22" s="55"/>
      <c r="R22" s="60">
        <v>3</v>
      </c>
      <c r="S22" s="71">
        <f>CEILING(S9*0.8,5)</f>
        <v>155</v>
      </c>
      <c r="T22" s="58"/>
    </row>
    <row r="23" spans="1:20" ht="13" customHeight="1" x14ac:dyDescent="0.2">
      <c r="A23" s="70">
        <v>4</v>
      </c>
      <c r="B23" s="55"/>
      <c r="C23" s="60">
        <v>3</v>
      </c>
      <c r="D23" s="71">
        <f>CEILING(D9*0.85,5)</f>
        <v>195</v>
      </c>
      <c r="E23" s="56"/>
      <c r="F23" s="70">
        <v>4</v>
      </c>
      <c r="G23" s="55"/>
      <c r="H23" s="60">
        <v>3</v>
      </c>
      <c r="I23" s="71">
        <f>CEILING(I9*0.85,5)</f>
        <v>135</v>
      </c>
      <c r="J23" s="56"/>
      <c r="K23" s="70">
        <v>4</v>
      </c>
      <c r="L23" s="55"/>
      <c r="M23" s="60">
        <v>3</v>
      </c>
      <c r="N23" s="71">
        <f>CEILING(N9*0.85,5)</f>
        <v>225</v>
      </c>
      <c r="O23" s="56"/>
      <c r="P23" s="70">
        <v>4</v>
      </c>
      <c r="Q23" s="55"/>
      <c r="R23" s="60">
        <v>3</v>
      </c>
      <c r="S23" s="71">
        <f>CEILING(S9*0.85,5)</f>
        <v>165</v>
      </c>
      <c r="T23" s="58"/>
    </row>
    <row r="24" spans="1:20" ht="13" customHeight="1" x14ac:dyDescent="0.2">
      <c r="A24" s="70">
        <v>5</v>
      </c>
      <c r="B24" s="55"/>
      <c r="C24" s="97" t="s">
        <v>584</v>
      </c>
      <c r="D24" s="71">
        <f>CEILING(D9*0.9,5)</f>
        <v>205</v>
      </c>
      <c r="E24" s="56"/>
      <c r="F24" s="70">
        <v>5</v>
      </c>
      <c r="G24" s="55"/>
      <c r="H24" s="97" t="s">
        <v>584</v>
      </c>
      <c r="I24" s="71">
        <f>CEILING(I9*0.9,5)</f>
        <v>140</v>
      </c>
      <c r="J24" s="56"/>
      <c r="K24" s="70">
        <v>5</v>
      </c>
      <c r="L24" s="55"/>
      <c r="M24" s="97" t="s">
        <v>584</v>
      </c>
      <c r="N24" s="71">
        <f>CEILING(N9*0.9,5)</f>
        <v>235</v>
      </c>
      <c r="O24" s="56"/>
      <c r="P24" s="70">
        <v>5</v>
      </c>
      <c r="Q24" s="55"/>
      <c r="R24" s="97" t="s">
        <v>584</v>
      </c>
      <c r="S24" s="71">
        <f>CEILING(S9*0.9,5)</f>
        <v>175</v>
      </c>
      <c r="T24" s="58"/>
    </row>
    <row r="25" spans="1:20" x14ac:dyDescent="0.2">
      <c r="A25" s="72" t="s">
        <v>574</v>
      </c>
      <c r="B25" s="64"/>
      <c r="C25" s="73" t="s">
        <v>575</v>
      </c>
      <c r="D25" s="74">
        <f>CEILING(D24*B25*0.0333+D24,5)</f>
        <v>205</v>
      </c>
      <c r="E25" s="56"/>
      <c r="F25" s="72" t="s">
        <v>574</v>
      </c>
      <c r="G25" s="64"/>
      <c r="H25" s="73" t="s">
        <v>575</v>
      </c>
      <c r="I25" s="74">
        <f>CEILING(I24*G25*0.0333+I24,5)</f>
        <v>140</v>
      </c>
      <c r="J25" s="56"/>
      <c r="K25" s="72" t="s">
        <v>574</v>
      </c>
      <c r="L25" s="64"/>
      <c r="M25" s="73" t="s">
        <v>575</v>
      </c>
      <c r="N25" s="74">
        <f>CEILING(N24*L25*0.0333+N24,5)</f>
        <v>235</v>
      </c>
      <c r="O25" s="56"/>
      <c r="P25" s="72" t="s">
        <v>574</v>
      </c>
      <c r="Q25" s="64"/>
      <c r="R25" s="73" t="s">
        <v>575</v>
      </c>
      <c r="S25" s="74">
        <f>CEILING(S24*Q25*0.0333+S24,5)</f>
        <v>175</v>
      </c>
      <c r="T25" s="58"/>
    </row>
    <row r="26" spans="1:20" x14ac:dyDescent="0.2">
      <c r="A26" s="247" t="s">
        <v>577</v>
      </c>
      <c r="B26" s="248"/>
      <c r="C26" s="248"/>
      <c r="D26" s="250"/>
      <c r="E26" s="56"/>
      <c r="F26" s="247" t="s">
        <v>577</v>
      </c>
      <c r="G26" s="248"/>
      <c r="H26" s="248"/>
      <c r="I26" s="250"/>
      <c r="J26" s="56"/>
      <c r="K26" s="247" t="s">
        <v>577</v>
      </c>
      <c r="L26" s="248"/>
      <c r="M26" s="248"/>
      <c r="N26" s="250"/>
      <c r="O26" s="56"/>
      <c r="P26" s="247" t="s">
        <v>577</v>
      </c>
      <c r="Q26" s="248"/>
      <c r="R26" s="248"/>
      <c r="S26" s="250"/>
      <c r="T26" s="58"/>
    </row>
    <row r="27" spans="1:20" ht="12" customHeight="1" x14ac:dyDescent="0.2">
      <c r="A27" s="67" t="s">
        <v>572</v>
      </c>
      <c r="B27" s="55"/>
      <c r="C27" s="68" t="s">
        <v>573</v>
      </c>
      <c r="D27" s="69" t="s">
        <v>10</v>
      </c>
      <c r="E27" s="56"/>
      <c r="F27" s="67" t="s">
        <v>572</v>
      </c>
      <c r="G27" s="55"/>
      <c r="H27" s="68" t="s">
        <v>573</v>
      </c>
      <c r="I27" s="69" t="s">
        <v>10</v>
      </c>
      <c r="J27" s="56"/>
      <c r="K27" s="67" t="s">
        <v>572</v>
      </c>
      <c r="L27" s="55"/>
      <c r="M27" s="68" t="s">
        <v>573</v>
      </c>
      <c r="N27" s="69" t="s">
        <v>10</v>
      </c>
      <c r="O27" s="56"/>
      <c r="P27" s="67" t="s">
        <v>572</v>
      </c>
      <c r="Q27" s="55"/>
      <c r="R27" s="68" t="s">
        <v>573</v>
      </c>
      <c r="S27" s="69" t="s">
        <v>10</v>
      </c>
      <c r="T27" s="58"/>
    </row>
    <row r="28" spans="1:20" ht="13" customHeight="1" x14ac:dyDescent="0.2">
      <c r="A28" s="70">
        <v>1</v>
      </c>
      <c r="B28" s="55"/>
      <c r="C28" s="60">
        <v>5</v>
      </c>
      <c r="D28" s="71">
        <f>CEILING(D9*0.5,5)</f>
        <v>115</v>
      </c>
      <c r="E28" s="56"/>
      <c r="F28" s="70">
        <v>1</v>
      </c>
      <c r="G28" s="55"/>
      <c r="H28" s="60">
        <v>5</v>
      </c>
      <c r="I28" s="71">
        <f>CEILING(I9*0.5,5)</f>
        <v>80</v>
      </c>
      <c r="J28" s="56"/>
      <c r="K28" s="70">
        <v>1</v>
      </c>
      <c r="L28" s="55"/>
      <c r="M28" s="60">
        <v>5</v>
      </c>
      <c r="N28" s="71">
        <f>CEILING(N9*0.5,5)</f>
        <v>130</v>
      </c>
      <c r="O28" s="56"/>
      <c r="P28" s="70">
        <v>1</v>
      </c>
      <c r="Q28" s="55"/>
      <c r="R28" s="60">
        <v>5</v>
      </c>
      <c r="S28" s="71">
        <f>CEILING(S9*0.5,5)</f>
        <v>95</v>
      </c>
      <c r="T28" s="58"/>
    </row>
    <row r="29" spans="1:20" ht="13" customHeight="1" x14ac:dyDescent="0.2">
      <c r="A29" s="70">
        <v>2</v>
      </c>
      <c r="B29" s="55"/>
      <c r="C29" s="60">
        <v>5</v>
      </c>
      <c r="D29" s="71">
        <f>CEILING(D9*0.6,5)</f>
        <v>135</v>
      </c>
      <c r="E29" s="56"/>
      <c r="F29" s="70">
        <v>2</v>
      </c>
      <c r="G29" s="55"/>
      <c r="H29" s="60">
        <v>5</v>
      </c>
      <c r="I29" s="71">
        <f>CEILING(I9*0.6,5)</f>
        <v>95</v>
      </c>
      <c r="J29" s="56"/>
      <c r="K29" s="70">
        <v>2</v>
      </c>
      <c r="L29" s="55"/>
      <c r="M29" s="60">
        <v>5</v>
      </c>
      <c r="N29" s="71">
        <f>CEILING(N9*0.6,5)</f>
        <v>160</v>
      </c>
      <c r="O29" s="56"/>
      <c r="P29" s="70">
        <v>2</v>
      </c>
      <c r="Q29" s="55"/>
      <c r="R29" s="60">
        <v>5</v>
      </c>
      <c r="S29" s="71">
        <f>CEILING(S9*0.6,5)</f>
        <v>115</v>
      </c>
      <c r="T29" s="58"/>
    </row>
    <row r="30" spans="1:20" ht="13" customHeight="1" x14ac:dyDescent="0.2">
      <c r="A30" s="70">
        <v>3</v>
      </c>
      <c r="B30" s="55"/>
      <c r="C30" s="60">
        <v>5</v>
      </c>
      <c r="D30" s="71">
        <f>CEILING(D9*0.75,5)</f>
        <v>170</v>
      </c>
      <c r="E30" s="56"/>
      <c r="F30" s="70">
        <v>3</v>
      </c>
      <c r="G30" s="55"/>
      <c r="H30" s="60">
        <v>5</v>
      </c>
      <c r="I30" s="71">
        <f>CEILING(I9*0.75,5)</f>
        <v>120</v>
      </c>
      <c r="J30" s="56"/>
      <c r="K30" s="70">
        <v>3</v>
      </c>
      <c r="L30" s="55"/>
      <c r="M30" s="60">
        <v>5</v>
      </c>
      <c r="N30" s="71">
        <f>CEILING(N9*0.75,5)</f>
        <v>195</v>
      </c>
      <c r="O30" s="56"/>
      <c r="P30" s="70">
        <v>3</v>
      </c>
      <c r="Q30" s="55"/>
      <c r="R30" s="60">
        <v>5</v>
      </c>
      <c r="S30" s="71">
        <f>CEILING(S9*0.75,5)</f>
        <v>145</v>
      </c>
      <c r="T30" s="58"/>
    </row>
    <row r="31" spans="1:20" ht="13" customHeight="1" x14ac:dyDescent="0.2">
      <c r="A31" s="70">
        <v>4</v>
      </c>
      <c r="B31" s="55"/>
      <c r="C31" s="60">
        <v>3</v>
      </c>
      <c r="D31" s="71">
        <f>CEILING(D9*0.85,5)</f>
        <v>195</v>
      </c>
      <c r="E31" s="56"/>
      <c r="F31" s="70">
        <v>4</v>
      </c>
      <c r="G31" s="55"/>
      <c r="H31" s="60">
        <v>3</v>
      </c>
      <c r="I31" s="71">
        <f>CEILING(I9*0.85,5)</f>
        <v>135</v>
      </c>
      <c r="J31" s="56"/>
      <c r="K31" s="70">
        <v>4</v>
      </c>
      <c r="L31" s="55"/>
      <c r="M31" s="60">
        <v>3</v>
      </c>
      <c r="N31" s="71">
        <f>CEILING(N9*0.85,5)</f>
        <v>225</v>
      </c>
      <c r="O31" s="56"/>
      <c r="P31" s="70">
        <v>4</v>
      </c>
      <c r="Q31" s="55"/>
      <c r="R31" s="60">
        <v>3</v>
      </c>
      <c r="S31" s="71">
        <f>CEILING(S9*0.85,5)</f>
        <v>165</v>
      </c>
      <c r="T31" s="58"/>
    </row>
    <row r="32" spans="1:20" ht="13" customHeight="1" x14ac:dyDescent="0.2">
      <c r="A32" s="70">
        <v>5</v>
      </c>
      <c r="B32" s="55"/>
      <c r="C32" s="97" t="s">
        <v>585</v>
      </c>
      <c r="D32" s="71">
        <f>CEILING(D9*0.95,5)</f>
        <v>215</v>
      </c>
      <c r="E32" s="56"/>
      <c r="F32" s="70">
        <v>5</v>
      </c>
      <c r="G32" s="55"/>
      <c r="H32" s="97" t="s">
        <v>585</v>
      </c>
      <c r="I32" s="71">
        <f>CEILING(I9*0.95,5)</f>
        <v>150</v>
      </c>
      <c r="J32" s="56"/>
      <c r="K32" s="70">
        <v>5</v>
      </c>
      <c r="L32" s="55"/>
      <c r="M32" s="97" t="s">
        <v>585</v>
      </c>
      <c r="N32" s="71">
        <f>CEILING(N9*0.95,5)</f>
        <v>250</v>
      </c>
      <c r="O32" s="56"/>
      <c r="P32" s="70">
        <v>5</v>
      </c>
      <c r="Q32" s="55"/>
      <c r="R32" s="97" t="s">
        <v>585</v>
      </c>
      <c r="S32" s="71">
        <f>CEILING(S9*0.95,5)</f>
        <v>185</v>
      </c>
      <c r="T32" s="58"/>
    </row>
    <row r="33" spans="1:21" x14ac:dyDescent="0.2">
      <c r="A33" s="72" t="s">
        <v>574</v>
      </c>
      <c r="B33" s="64"/>
      <c r="C33" s="73" t="s">
        <v>575</v>
      </c>
      <c r="D33" s="74">
        <f>CEILING(D32*B33*0.0333+D32,5)</f>
        <v>215</v>
      </c>
      <c r="E33" s="56"/>
      <c r="F33" s="72" t="s">
        <v>574</v>
      </c>
      <c r="G33" s="64"/>
      <c r="H33" s="73" t="s">
        <v>575</v>
      </c>
      <c r="I33" s="74">
        <f>CEILING(I32*G33*0.0333+I32,5)</f>
        <v>150</v>
      </c>
      <c r="J33" s="56"/>
      <c r="K33" s="72" t="s">
        <v>574</v>
      </c>
      <c r="L33" s="64"/>
      <c r="M33" s="73" t="s">
        <v>575</v>
      </c>
      <c r="N33" s="74">
        <f>CEILING(N32*L33*0.0333+N32,5)</f>
        <v>250</v>
      </c>
      <c r="O33" s="56"/>
      <c r="P33" s="72" t="s">
        <v>574</v>
      </c>
      <c r="Q33" s="64"/>
      <c r="R33" s="73" t="s">
        <v>575</v>
      </c>
      <c r="S33" s="74">
        <f>CEILING(S32*Q33*0.0333+S32,5)</f>
        <v>185</v>
      </c>
      <c r="T33" s="58"/>
    </row>
    <row r="34" spans="1:21" x14ac:dyDescent="0.2">
      <c r="A34" s="247" t="s">
        <v>619</v>
      </c>
      <c r="B34" s="248"/>
      <c r="C34" s="248"/>
      <c r="D34" s="250"/>
      <c r="E34" s="56"/>
      <c r="F34" s="247" t="s">
        <v>619</v>
      </c>
      <c r="G34" s="248"/>
      <c r="H34" s="248"/>
      <c r="I34" s="250"/>
      <c r="J34" s="56"/>
      <c r="K34" s="247" t="s">
        <v>619</v>
      </c>
      <c r="L34" s="248"/>
      <c r="M34" s="248"/>
      <c r="N34" s="250"/>
      <c r="O34" s="56"/>
      <c r="P34" s="247" t="s">
        <v>619</v>
      </c>
      <c r="Q34" s="248"/>
      <c r="R34" s="248"/>
      <c r="S34" s="250"/>
      <c r="T34" s="58"/>
    </row>
    <row r="35" spans="1:21" ht="12" customHeight="1" x14ac:dyDescent="0.2">
      <c r="A35" s="67" t="s">
        <v>572</v>
      </c>
      <c r="B35" s="55"/>
      <c r="C35" s="68" t="s">
        <v>573</v>
      </c>
      <c r="D35" s="69" t="s">
        <v>10</v>
      </c>
      <c r="E35" s="56"/>
      <c r="F35" s="67" t="s">
        <v>572</v>
      </c>
      <c r="G35" s="55"/>
      <c r="H35" s="68" t="s">
        <v>573</v>
      </c>
      <c r="I35" s="69" t="s">
        <v>10</v>
      </c>
      <c r="J35" s="56"/>
      <c r="K35" s="67" t="s">
        <v>572</v>
      </c>
      <c r="L35" s="55"/>
      <c r="M35" s="68" t="s">
        <v>573</v>
      </c>
      <c r="N35" s="69" t="s">
        <v>10</v>
      </c>
      <c r="O35" s="56"/>
      <c r="P35" s="67" t="s">
        <v>572</v>
      </c>
      <c r="Q35" s="55"/>
      <c r="R35" s="68" t="s">
        <v>573</v>
      </c>
      <c r="S35" s="69" t="s">
        <v>10</v>
      </c>
      <c r="T35" s="58"/>
    </row>
    <row r="36" spans="1:21" ht="13" customHeight="1" x14ac:dyDescent="0.2">
      <c r="A36" s="70">
        <v>1</v>
      </c>
      <c r="B36" s="55"/>
      <c r="C36" s="60">
        <v>5</v>
      </c>
      <c r="D36" s="71">
        <f>CEILING(D9*0.4,5)</f>
        <v>90</v>
      </c>
      <c r="E36" s="56"/>
      <c r="F36" s="70">
        <v>1</v>
      </c>
      <c r="G36" s="55"/>
      <c r="H36" s="60">
        <v>5</v>
      </c>
      <c r="I36" s="71">
        <f>CEILING(I9*0.4,5)</f>
        <v>65</v>
      </c>
      <c r="J36" s="56"/>
      <c r="K36" s="70">
        <v>1</v>
      </c>
      <c r="L36" s="55"/>
      <c r="M36" s="60">
        <v>5</v>
      </c>
      <c r="N36" s="71">
        <f>CEILING(N9*0.4,5)</f>
        <v>105</v>
      </c>
      <c r="O36" s="56"/>
      <c r="P36" s="70">
        <v>1</v>
      </c>
      <c r="Q36" s="55"/>
      <c r="R36" s="60">
        <v>5</v>
      </c>
      <c r="S36" s="71">
        <f>CEILING(S9*0.4,5)</f>
        <v>80</v>
      </c>
      <c r="T36" s="58"/>
    </row>
    <row r="37" spans="1:21" ht="13" customHeight="1" x14ac:dyDescent="0.2">
      <c r="A37" s="70">
        <v>2</v>
      </c>
      <c r="B37" s="55"/>
      <c r="C37" s="60">
        <v>5</v>
      </c>
      <c r="D37" s="71">
        <f>CEILING(D9*0.5,5)</f>
        <v>115</v>
      </c>
      <c r="E37" s="56"/>
      <c r="F37" s="70">
        <v>2</v>
      </c>
      <c r="G37" s="55"/>
      <c r="H37" s="60">
        <v>5</v>
      </c>
      <c r="I37" s="71">
        <f>CEILING(I9*0.5,5)</f>
        <v>80</v>
      </c>
      <c r="J37" s="56"/>
      <c r="K37" s="70">
        <v>2</v>
      </c>
      <c r="L37" s="55"/>
      <c r="M37" s="60">
        <v>5</v>
      </c>
      <c r="N37" s="71">
        <f>CEILING(N9*0.5,5)</f>
        <v>130</v>
      </c>
      <c r="O37" s="56"/>
      <c r="P37" s="70">
        <v>2</v>
      </c>
      <c r="Q37" s="55"/>
      <c r="R37" s="60">
        <v>5</v>
      </c>
      <c r="S37" s="71">
        <f>CEILING(S9*0.5,5)</f>
        <v>95</v>
      </c>
      <c r="T37" s="58"/>
    </row>
    <row r="38" spans="1:21" ht="13" customHeight="1" x14ac:dyDescent="0.2">
      <c r="A38" s="114">
        <v>3</v>
      </c>
      <c r="B38" s="115"/>
      <c r="C38" s="115">
        <v>5</v>
      </c>
      <c r="D38" s="112">
        <f>CEILING(D9*0.6,5)</f>
        <v>135</v>
      </c>
      <c r="E38" s="116"/>
      <c r="F38" s="114">
        <v>3</v>
      </c>
      <c r="G38" s="115"/>
      <c r="H38" s="115">
        <v>5</v>
      </c>
      <c r="I38" s="112">
        <f>CEILING(I9*0.6,5)</f>
        <v>95</v>
      </c>
      <c r="J38" s="116"/>
      <c r="K38" s="114">
        <v>3</v>
      </c>
      <c r="L38" s="115"/>
      <c r="M38" s="115">
        <v>5</v>
      </c>
      <c r="N38" s="112">
        <f>CEILING(N9*0.6,5)</f>
        <v>160</v>
      </c>
      <c r="O38" s="116"/>
      <c r="P38" s="114">
        <v>3</v>
      </c>
      <c r="Q38" s="115"/>
      <c r="R38" s="115">
        <v>5</v>
      </c>
      <c r="S38" s="112">
        <f>CEILING(S9*0.6,5)</f>
        <v>115</v>
      </c>
      <c r="T38" s="58"/>
    </row>
    <row r="39" spans="1:21" x14ac:dyDescent="0.2">
      <c r="A39" s="120"/>
      <c r="B39" s="5"/>
      <c r="C39" s="121"/>
      <c r="D39" s="122"/>
      <c r="E39" s="2"/>
      <c r="F39" s="120"/>
      <c r="G39" s="5"/>
      <c r="H39" s="121"/>
      <c r="I39" s="122"/>
      <c r="J39" s="2"/>
      <c r="K39" s="120"/>
      <c r="L39" s="5"/>
      <c r="M39" s="121"/>
      <c r="N39" s="122"/>
      <c r="O39" s="2"/>
      <c r="P39" s="120"/>
      <c r="Q39" s="5"/>
      <c r="R39" s="121"/>
      <c r="S39" s="122"/>
      <c r="T39" s="58"/>
    </row>
    <row r="40" spans="1:21" x14ac:dyDescent="0.2">
      <c r="A40" s="58"/>
      <c r="B40" s="75"/>
      <c r="C40" s="75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</row>
    <row r="41" spans="1:21" x14ac:dyDescent="0.2">
      <c r="A41" s="58"/>
      <c r="B41" s="75"/>
      <c r="C41" s="75"/>
      <c r="D41" s="2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</row>
    <row r="42" spans="1:21" x14ac:dyDescent="0.2">
      <c r="A42" s="58"/>
      <c r="B42" s="75"/>
      <c r="C42" s="75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1" x14ac:dyDescent="0.2">
      <c r="A43" s="58"/>
      <c r="B43" s="75"/>
      <c r="C43" s="75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x14ac:dyDescent="0.2">
      <c r="A44" s="58"/>
      <c r="B44" s="75"/>
      <c r="C44" s="75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</sheetData>
  <mergeCells count="25">
    <mergeCell ref="A6:C6"/>
    <mergeCell ref="F6:H6"/>
    <mergeCell ref="K6:M6"/>
    <mergeCell ref="P6:R6"/>
    <mergeCell ref="E2:H2"/>
    <mergeCell ref="A4:D4"/>
    <mergeCell ref="F4:I4"/>
    <mergeCell ref="K4:N4"/>
    <mergeCell ref="P4:S4"/>
    <mergeCell ref="A10:D10"/>
    <mergeCell ref="F10:I10"/>
    <mergeCell ref="K10:N10"/>
    <mergeCell ref="P10:S10"/>
    <mergeCell ref="A18:D18"/>
    <mergeCell ref="F18:I18"/>
    <mergeCell ref="K18:N18"/>
    <mergeCell ref="P18:S18"/>
    <mergeCell ref="A26:D26"/>
    <mergeCell ref="F26:I26"/>
    <mergeCell ref="K26:N26"/>
    <mergeCell ref="P26:S26"/>
    <mergeCell ref="A34:D34"/>
    <mergeCell ref="F34:I34"/>
    <mergeCell ref="K34:N34"/>
    <mergeCell ref="P34:S34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B1:Z36"/>
  <sheetViews>
    <sheetView workbookViewId="0">
      <selection activeCell="G34" sqref="G34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9.83203125" bestFit="1" customWidth="1"/>
    <col min="6" max="10" width="5.33203125" customWidth="1"/>
    <col min="11" max="11" width="5.6640625" customWidth="1"/>
    <col min="12" max="12" width="1.1640625" customWidth="1"/>
    <col min="13" max="13" width="4.83203125" customWidth="1"/>
    <col min="14" max="14" width="27.5" customWidth="1"/>
    <col min="15" max="15" width="5.5" customWidth="1"/>
    <col min="16" max="16" width="9.83203125" bestFit="1" customWidth="1"/>
    <col min="17" max="21" width="5.33203125" customWidth="1"/>
    <col min="22" max="22" width="5.6640625" customWidth="1"/>
    <col min="23" max="23" width="1.1640625" customWidth="1"/>
    <col min="24" max="24" width="5.5" customWidth="1"/>
    <col min="25" max="25" width="10.5" bestFit="1" customWidth="1"/>
    <col min="26" max="26" width="7.6640625" customWidth="1"/>
  </cols>
  <sheetData>
    <row r="1" spans="2:26" s="3" customFormat="1" ht="25" thickBot="1" x14ac:dyDescent="0.35">
      <c r="B1" s="6"/>
      <c r="C1" s="84" t="s">
        <v>528</v>
      </c>
      <c r="D1" s="84"/>
      <c r="F1" s="79"/>
      <c r="G1" s="79"/>
      <c r="H1" s="79"/>
      <c r="I1" s="79"/>
      <c r="J1" s="19"/>
      <c r="K1" s="19"/>
      <c r="L1" s="19"/>
      <c r="M1" s="19"/>
      <c r="N1" s="86" t="s">
        <v>529</v>
      </c>
      <c r="O1" s="84"/>
      <c r="P1" s="84"/>
      <c r="Q1" s="84"/>
      <c r="R1" s="19"/>
      <c r="S1" s="19"/>
      <c r="U1" s="19"/>
      <c r="V1" s="19"/>
      <c r="W1" s="19"/>
      <c r="X1" s="19"/>
      <c r="Y1" s="19"/>
      <c r="Z1" s="49"/>
    </row>
    <row r="2" spans="2:26" x14ac:dyDescent="0.2">
      <c r="B2" s="7"/>
      <c r="C2" s="77"/>
      <c r="D2" s="2"/>
      <c r="E2" s="50"/>
      <c r="F2" s="50"/>
      <c r="G2" s="50"/>
      <c r="H2" s="50"/>
      <c r="I2" s="50"/>
      <c r="J2" s="50"/>
      <c r="K2" s="50"/>
      <c r="L2" s="2"/>
      <c r="M2" s="7"/>
      <c r="N2" s="77"/>
      <c r="O2" s="50"/>
      <c r="P2" s="50"/>
      <c r="Q2" s="50"/>
      <c r="R2" s="50"/>
      <c r="S2" s="50"/>
      <c r="T2" s="3"/>
      <c r="U2" s="50"/>
      <c r="V2" s="50"/>
      <c r="W2" s="2"/>
      <c r="X2" s="50"/>
      <c r="Y2" s="50"/>
      <c r="Z2" s="50"/>
    </row>
    <row r="3" spans="2:26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2"/>
      <c r="M3" s="76"/>
      <c r="N3" s="78" t="s">
        <v>3</v>
      </c>
      <c r="O3" s="82"/>
      <c r="P3" s="83"/>
      <c r="Q3" s="2"/>
      <c r="R3" s="2"/>
      <c r="S3" s="2"/>
      <c r="U3" s="2"/>
      <c r="V3" s="2"/>
      <c r="W3" s="2"/>
      <c r="X3" s="2"/>
      <c r="Y3" s="2"/>
      <c r="Z3" s="2"/>
    </row>
    <row r="4" spans="2:26" x14ac:dyDescent="0.2">
      <c r="B4" s="6"/>
      <c r="C4" s="23" t="s">
        <v>8</v>
      </c>
      <c r="D4" s="80" t="s">
        <v>9</v>
      </c>
      <c r="E4" s="21" t="s">
        <v>573</v>
      </c>
      <c r="F4" s="51"/>
      <c r="G4" s="51"/>
      <c r="H4" s="51"/>
      <c r="I4" s="51"/>
      <c r="J4" s="51"/>
      <c r="K4" s="51"/>
      <c r="L4" s="5"/>
      <c r="M4" s="6"/>
      <c r="N4" s="23" t="s">
        <v>8</v>
      </c>
      <c r="O4" s="90" t="s">
        <v>9</v>
      </c>
      <c r="P4" s="89" t="s">
        <v>573</v>
      </c>
      <c r="Q4" s="51"/>
      <c r="R4" s="51"/>
      <c r="S4" s="51"/>
      <c r="T4" s="51"/>
      <c r="U4" s="51"/>
      <c r="V4" s="51"/>
      <c r="W4" s="5"/>
      <c r="X4" s="51"/>
      <c r="Y4" s="51"/>
      <c r="Z4" s="51"/>
    </row>
    <row r="5" spans="2:26" x14ac:dyDescent="0.2">
      <c r="B5" s="6" t="s">
        <v>502</v>
      </c>
      <c r="C5" s="29" t="s">
        <v>530</v>
      </c>
      <c r="D5" s="30"/>
      <c r="E5" s="85"/>
      <c r="F5" s="37"/>
      <c r="G5" s="37"/>
      <c r="H5" s="37"/>
      <c r="I5" s="37"/>
      <c r="J5" s="37"/>
      <c r="K5" s="37"/>
      <c r="L5" s="37"/>
      <c r="M5" s="6" t="s">
        <v>502</v>
      </c>
      <c r="N5" s="29" t="s">
        <v>519</v>
      </c>
      <c r="O5" s="88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x14ac:dyDescent="0.2">
      <c r="B6" s="6" t="s">
        <v>503</v>
      </c>
      <c r="C6" s="25" t="s">
        <v>421</v>
      </c>
      <c r="D6" s="33"/>
      <c r="E6" s="32"/>
      <c r="F6" s="37"/>
      <c r="G6" s="37"/>
      <c r="H6" s="37"/>
      <c r="I6" s="37"/>
      <c r="J6" s="37"/>
      <c r="K6" s="37"/>
      <c r="L6" s="37"/>
      <c r="M6" s="6" t="s">
        <v>503</v>
      </c>
      <c r="N6" s="25" t="s">
        <v>421</v>
      </c>
      <c r="O6" s="88"/>
      <c r="P6" s="33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x14ac:dyDescent="0.2">
      <c r="B7" s="6" t="s">
        <v>504</v>
      </c>
      <c r="C7" s="25" t="s">
        <v>387</v>
      </c>
      <c r="D7" s="33"/>
      <c r="E7" s="32"/>
      <c r="F7" s="37"/>
      <c r="G7" s="37"/>
      <c r="H7" s="37"/>
      <c r="I7" s="37"/>
      <c r="J7" s="37"/>
      <c r="K7" s="37"/>
      <c r="L7" s="37"/>
      <c r="M7" s="6" t="s">
        <v>504</v>
      </c>
      <c r="N7" s="25" t="s">
        <v>387</v>
      </c>
      <c r="O7" s="88"/>
      <c r="P7" s="33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x14ac:dyDescent="0.2">
      <c r="B8" s="6" t="s">
        <v>505</v>
      </c>
      <c r="C8" s="25" t="s">
        <v>6</v>
      </c>
      <c r="D8" s="33"/>
      <c r="E8" s="32"/>
      <c r="F8" s="37"/>
      <c r="G8" s="37"/>
      <c r="H8" s="37"/>
      <c r="I8" s="37"/>
      <c r="J8" s="37"/>
      <c r="K8" s="37"/>
      <c r="L8" s="37"/>
      <c r="M8" s="6" t="s">
        <v>505</v>
      </c>
      <c r="N8" s="25" t="s">
        <v>6</v>
      </c>
      <c r="O8" s="88"/>
      <c r="P8" s="33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x14ac:dyDescent="0.2">
      <c r="B9" s="6" t="s">
        <v>506</v>
      </c>
      <c r="C9" s="25" t="s">
        <v>487</v>
      </c>
      <c r="D9" s="33"/>
      <c r="E9" s="32"/>
      <c r="F9" s="37"/>
      <c r="G9" s="37"/>
      <c r="H9" s="37"/>
      <c r="I9" s="37"/>
      <c r="J9" s="37"/>
      <c r="K9" s="37"/>
      <c r="L9" s="37"/>
      <c r="M9" s="6" t="s">
        <v>506</v>
      </c>
      <c r="N9" s="25" t="s">
        <v>487</v>
      </c>
      <c r="O9" s="88"/>
      <c r="P9" s="3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x14ac:dyDescent="0.2">
      <c r="B10" s="6" t="s">
        <v>507</v>
      </c>
      <c r="C10" s="25" t="s">
        <v>500</v>
      </c>
      <c r="D10" s="33"/>
      <c r="E10" s="32"/>
      <c r="F10" s="37"/>
      <c r="G10" s="37"/>
      <c r="H10" s="37"/>
      <c r="I10" s="37"/>
      <c r="J10" s="37"/>
      <c r="K10" s="37"/>
      <c r="L10" s="37"/>
      <c r="M10" s="6" t="s">
        <v>507</v>
      </c>
      <c r="N10" s="25" t="s">
        <v>500</v>
      </c>
      <c r="O10" s="88"/>
      <c r="P10" s="33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2:26" x14ac:dyDescent="0.2">
      <c r="B11" s="6" t="s">
        <v>505</v>
      </c>
      <c r="C11" s="25" t="s">
        <v>494</v>
      </c>
      <c r="D11" s="33"/>
      <c r="E11" s="32"/>
      <c r="F11" s="99"/>
      <c r="G11" s="37"/>
      <c r="H11" s="37"/>
      <c r="I11" s="37"/>
      <c r="J11" s="37"/>
      <c r="K11" s="37"/>
      <c r="L11" s="37"/>
      <c r="M11" s="6" t="s">
        <v>505</v>
      </c>
      <c r="N11" s="25" t="s">
        <v>494</v>
      </c>
      <c r="O11" s="87"/>
      <c r="P11" s="32"/>
      <c r="Q11" s="99"/>
      <c r="R11" s="37"/>
      <c r="S11" s="37"/>
      <c r="T11" s="37"/>
      <c r="U11" s="37"/>
      <c r="V11" s="37"/>
      <c r="W11" s="37"/>
      <c r="X11" s="37"/>
      <c r="Y11" s="37"/>
      <c r="Z11" s="37"/>
    </row>
    <row r="12" spans="2:26" x14ac:dyDescent="0.2">
      <c r="B12" s="6"/>
      <c r="C12" s="25" t="s">
        <v>525</v>
      </c>
      <c r="D12" s="35"/>
      <c r="E12" s="36"/>
      <c r="F12" s="247" t="s">
        <v>572</v>
      </c>
      <c r="G12" s="248"/>
      <c r="H12" s="248"/>
      <c r="I12" s="248"/>
      <c r="J12" s="250"/>
      <c r="K12" s="100"/>
      <c r="L12" s="37"/>
      <c r="M12" s="6"/>
      <c r="N12" s="25" t="s">
        <v>525</v>
      </c>
      <c r="O12" s="87"/>
      <c r="P12" s="87"/>
      <c r="Q12" s="247" t="s">
        <v>572</v>
      </c>
      <c r="R12" s="248"/>
      <c r="S12" s="248"/>
      <c r="T12" s="248"/>
      <c r="U12" s="250"/>
      <c r="V12" s="100"/>
      <c r="W12" s="37"/>
      <c r="X12" s="37"/>
      <c r="Y12" s="37"/>
      <c r="Z12" s="37"/>
    </row>
    <row r="13" spans="2:26" x14ac:dyDescent="0.2">
      <c r="B13" s="6"/>
      <c r="C13" s="23" t="s">
        <v>531</v>
      </c>
      <c r="D13" s="20" t="s">
        <v>578</v>
      </c>
      <c r="E13" s="21" t="s">
        <v>579</v>
      </c>
      <c r="F13" s="21">
        <v>1</v>
      </c>
      <c r="G13" s="21">
        <v>2</v>
      </c>
      <c r="H13" s="21">
        <v>3</v>
      </c>
      <c r="I13" s="21">
        <v>4</v>
      </c>
      <c r="J13" s="104">
        <v>5</v>
      </c>
      <c r="K13" s="98" t="s">
        <v>573</v>
      </c>
      <c r="L13" s="45"/>
      <c r="M13" s="6"/>
      <c r="N13" s="23" t="s">
        <v>587</v>
      </c>
      <c r="O13" s="18" t="s">
        <v>578</v>
      </c>
      <c r="P13" s="21" t="s">
        <v>579</v>
      </c>
      <c r="Q13" s="21">
        <v>1</v>
      </c>
      <c r="R13" s="21">
        <v>2</v>
      </c>
      <c r="S13" s="21">
        <v>3</v>
      </c>
      <c r="T13" s="21">
        <v>4</v>
      </c>
      <c r="U13" s="104">
        <v>5</v>
      </c>
      <c r="V13" s="102" t="s">
        <v>573</v>
      </c>
      <c r="W13" s="5"/>
      <c r="X13" s="51"/>
      <c r="Y13" s="51"/>
      <c r="Z13" s="51"/>
    </row>
    <row r="14" spans="2:26" x14ac:dyDescent="0.2">
      <c r="B14" s="6" t="s">
        <v>508</v>
      </c>
      <c r="C14" s="25" t="s">
        <v>594</v>
      </c>
      <c r="D14" s="96">
        <v>1</v>
      </c>
      <c r="E14" s="32" t="s">
        <v>583</v>
      </c>
      <c r="F14" s="32">
        <f>'531 Olympic'!N12</f>
        <v>130</v>
      </c>
      <c r="G14" s="32">
        <f>'531 Olympic'!N13</f>
        <v>160</v>
      </c>
      <c r="H14" s="32">
        <f>'531 Olympic'!N14</f>
        <v>195</v>
      </c>
      <c r="I14" s="32">
        <f>'531 Olympic'!N15</f>
        <v>210</v>
      </c>
      <c r="J14" s="105">
        <f>'531 Olympic'!N16</f>
        <v>225</v>
      </c>
      <c r="K14" s="103"/>
      <c r="L14" s="46"/>
      <c r="M14" s="6" t="s">
        <v>508</v>
      </c>
      <c r="N14" s="25" t="s">
        <v>605</v>
      </c>
      <c r="O14" s="96">
        <v>1</v>
      </c>
      <c r="P14" s="32" t="s">
        <v>583</v>
      </c>
      <c r="Q14" s="32">
        <f>'531 Olympic'!I12</f>
        <v>80</v>
      </c>
      <c r="R14" s="32">
        <f>'531 Olympic'!I13</f>
        <v>95</v>
      </c>
      <c r="S14" s="32">
        <f>'531 Olympic'!I14</f>
        <v>120</v>
      </c>
      <c r="T14" s="32">
        <f>'531 Olympic'!I15</f>
        <v>125</v>
      </c>
      <c r="U14" s="105">
        <f>'531 Olympic'!I16</f>
        <v>135</v>
      </c>
      <c r="V14" s="103"/>
      <c r="W14" s="37"/>
      <c r="X14" s="37"/>
      <c r="Y14" s="37"/>
      <c r="Z14" s="37"/>
    </row>
    <row r="15" spans="2:26" x14ac:dyDescent="0.2">
      <c r="B15" s="6"/>
      <c r="C15" s="25"/>
      <c r="D15" s="96">
        <v>2</v>
      </c>
      <c r="E15" s="32" t="s">
        <v>581</v>
      </c>
      <c r="F15" s="32">
        <f>'531 Olympic'!N20</f>
        <v>130</v>
      </c>
      <c r="G15" s="32">
        <f>'531 Olympic'!N21</f>
        <v>160</v>
      </c>
      <c r="H15" s="32">
        <f>'531 Olympic'!N22</f>
        <v>210</v>
      </c>
      <c r="I15" s="32">
        <f>'531 Olympic'!N23</f>
        <v>225</v>
      </c>
      <c r="J15" s="105">
        <f>'531 Olympic'!N24</f>
        <v>235</v>
      </c>
      <c r="K15" s="31"/>
      <c r="L15" s="46"/>
      <c r="M15" s="6"/>
      <c r="N15" s="25"/>
      <c r="O15" s="96">
        <v>2</v>
      </c>
      <c r="P15" s="32" t="s">
        <v>581</v>
      </c>
      <c r="Q15" s="32">
        <f>'531 Olympic'!I20</f>
        <v>80</v>
      </c>
      <c r="R15" s="32">
        <f>'531 Olympic'!I21</f>
        <v>95</v>
      </c>
      <c r="S15" s="32">
        <f>'531 Olympic'!I22</f>
        <v>125</v>
      </c>
      <c r="T15" s="32">
        <f>'531 Olympic'!I23</f>
        <v>135</v>
      </c>
      <c r="U15" s="105">
        <f>'531 Olympic'!I24</f>
        <v>140</v>
      </c>
      <c r="V15" s="34"/>
      <c r="W15" s="37"/>
      <c r="X15" s="37"/>
      <c r="Y15" s="37"/>
      <c r="Z15" s="37"/>
    </row>
    <row r="16" spans="2:26" x14ac:dyDescent="0.2">
      <c r="B16" s="6"/>
      <c r="C16" s="25"/>
      <c r="D16" s="96">
        <v>3</v>
      </c>
      <c r="E16" s="32" t="s">
        <v>582</v>
      </c>
      <c r="F16" s="32">
        <f>'531 Olympic'!N28</f>
        <v>130</v>
      </c>
      <c r="G16" s="32">
        <f>'531 Olympic'!N29</f>
        <v>160</v>
      </c>
      <c r="H16" s="32">
        <f>'531 Olympic'!N30</f>
        <v>195</v>
      </c>
      <c r="I16" s="32">
        <f>'531 Olympic'!N31</f>
        <v>225</v>
      </c>
      <c r="J16" s="105">
        <f>'531 Olympic'!N32</f>
        <v>250</v>
      </c>
      <c r="K16" s="31"/>
      <c r="L16" s="46"/>
      <c r="M16" s="6"/>
      <c r="N16" s="25"/>
      <c r="O16" s="96">
        <v>3</v>
      </c>
      <c r="P16" s="32" t="s">
        <v>582</v>
      </c>
      <c r="Q16" s="32">
        <f>'531 Olympic'!I28</f>
        <v>80</v>
      </c>
      <c r="R16" s="32">
        <f>'531 Olympic'!I29</f>
        <v>95</v>
      </c>
      <c r="S16" s="32">
        <f>'531 Olympic'!I30</f>
        <v>120</v>
      </c>
      <c r="T16" s="32">
        <f>'531 Olympic'!I31</f>
        <v>135</v>
      </c>
      <c r="U16" s="105">
        <f>'531 Olympic'!I32</f>
        <v>150</v>
      </c>
      <c r="V16" s="34"/>
      <c r="W16" s="37"/>
      <c r="X16" s="37"/>
      <c r="Y16" s="37"/>
      <c r="Z16" s="37"/>
    </row>
    <row r="17" spans="2:26" x14ac:dyDescent="0.2">
      <c r="B17" s="6"/>
      <c r="C17" s="25"/>
      <c r="D17" s="96">
        <v>4</v>
      </c>
      <c r="E17" s="32" t="s">
        <v>580</v>
      </c>
      <c r="F17" s="36">
        <f>'531 Olympic'!N36</f>
        <v>105</v>
      </c>
      <c r="G17" s="36">
        <f>'531 Olympic'!N37</f>
        <v>130</v>
      </c>
      <c r="H17" s="36">
        <f>'531 Olympic'!N38</f>
        <v>160</v>
      </c>
      <c r="I17" s="36" t="s">
        <v>586</v>
      </c>
      <c r="J17" s="106" t="s">
        <v>586</v>
      </c>
      <c r="K17" s="34"/>
      <c r="L17" s="46"/>
      <c r="M17" s="6"/>
      <c r="N17" s="25"/>
      <c r="O17" s="96">
        <v>4</v>
      </c>
      <c r="P17" s="32" t="s">
        <v>580</v>
      </c>
      <c r="Q17" s="36">
        <f>'531 Olympic'!I36</f>
        <v>65</v>
      </c>
      <c r="R17" s="36">
        <f>'531 Olympic'!I37</f>
        <v>80</v>
      </c>
      <c r="S17" s="36">
        <f>'531 Olympic'!I38</f>
        <v>95</v>
      </c>
      <c r="T17" s="36" t="s">
        <v>586</v>
      </c>
      <c r="U17" s="106" t="s">
        <v>586</v>
      </c>
      <c r="V17" s="123"/>
      <c r="W17" s="37"/>
      <c r="X17" s="37"/>
      <c r="Y17" s="37"/>
      <c r="Z17" s="37"/>
    </row>
    <row r="18" spans="2:26" hidden="1" x14ac:dyDescent="0.2">
      <c r="B18" s="6"/>
      <c r="C18" s="23" t="s">
        <v>532</v>
      </c>
      <c r="D18" s="20" t="s">
        <v>578</v>
      </c>
      <c r="E18" s="21" t="s">
        <v>579</v>
      </c>
      <c r="F18" s="81">
        <v>1</v>
      </c>
      <c r="G18" s="81">
        <v>2</v>
      </c>
      <c r="H18" s="81">
        <v>3</v>
      </c>
      <c r="I18" s="81">
        <v>4</v>
      </c>
      <c r="J18" s="107">
        <v>5</v>
      </c>
      <c r="K18" s="22" t="s">
        <v>573</v>
      </c>
      <c r="L18" s="45"/>
      <c r="M18" s="6"/>
      <c r="N18" s="23" t="s">
        <v>588</v>
      </c>
      <c r="O18" s="20" t="s">
        <v>578</v>
      </c>
      <c r="P18" s="21" t="s">
        <v>579</v>
      </c>
      <c r="Q18" s="81">
        <v>1</v>
      </c>
      <c r="R18" s="81">
        <v>2</v>
      </c>
      <c r="S18" s="81">
        <v>3</v>
      </c>
      <c r="T18" s="81">
        <v>4</v>
      </c>
      <c r="U18" s="107">
        <v>5</v>
      </c>
      <c r="V18" s="22" t="s">
        <v>573</v>
      </c>
      <c r="W18" s="5"/>
      <c r="X18" s="51"/>
      <c r="Y18" s="51"/>
      <c r="Z18" s="51"/>
    </row>
    <row r="19" spans="2:26" hidden="1" x14ac:dyDescent="0.2">
      <c r="B19" s="6" t="s">
        <v>534</v>
      </c>
      <c r="C19" s="25" t="s">
        <v>26</v>
      </c>
      <c r="D19" s="96">
        <v>1</v>
      </c>
      <c r="E19" s="32" t="s">
        <v>583</v>
      </c>
      <c r="F19" s="32">
        <f>'531 Olympic'!D12</f>
        <v>115</v>
      </c>
      <c r="G19" s="32">
        <f>'531 Olympic'!D13</f>
        <v>135</v>
      </c>
      <c r="H19" s="32">
        <f>'531 Olympic'!D14</f>
        <v>170</v>
      </c>
      <c r="I19" s="32">
        <f>'531 Olympic'!D15</f>
        <v>180</v>
      </c>
      <c r="J19" s="105">
        <f>'531 Olympic'!D16</f>
        <v>195</v>
      </c>
      <c r="K19" s="31"/>
      <c r="L19" s="46"/>
      <c r="M19" s="6" t="s">
        <v>534</v>
      </c>
      <c r="N19" s="25" t="s">
        <v>603</v>
      </c>
      <c r="O19" s="96">
        <v>1</v>
      </c>
      <c r="P19" s="32" t="s">
        <v>583</v>
      </c>
      <c r="Q19" s="32">
        <f>'531 Olympic'!S12</f>
        <v>95</v>
      </c>
      <c r="R19" s="32">
        <f>'531 Olympic'!S13</f>
        <v>115</v>
      </c>
      <c r="S19" s="32">
        <f>'531 Olympic'!S14</f>
        <v>145</v>
      </c>
      <c r="T19" s="32">
        <f>'531 Olympic'!S15</f>
        <v>155</v>
      </c>
      <c r="U19" s="105">
        <f>'531 Olympic'!S16</f>
        <v>165</v>
      </c>
      <c r="V19" s="34"/>
      <c r="W19" s="37"/>
      <c r="X19" s="37"/>
      <c r="Y19" s="37"/>
      <c r="Z19" s="37"/>
    </row>
    <row r="20" spans="2:26" hidden="1" x14ac:dyDescent="0.2">
      <c r="B20" s="6"/>
      <c r="C20" s="25"/>
      <c r="D20" s="96">
        <v>2</v>
      </c>
      <c r="E20" s="32" t="s">
        <v>581</v>
      </c>
      <c r="F20" s="32">
        <f>'531 Olympic'!D20</f>
        <v>115</v>
      </c>
      <c r="G20" s="32">
        <f>'531 Olympic'!D21</f>
        <v>135</v>
      </c>
      <c r="H20" s="32">
        <f>'531 Olympic'!D22</f>
        <v>180</v>
      </c>
      <c r="I20" s="32">
        <f>'531 Olympic'!D23</f>
        <v>195</v>
      </c>
      <c r="J20" s="105">
        <f>'531 Olympic'!D24</f>
        <v>205</v>
      </c>
      <c r="K20" s="31"/>
      <c r="L20" s="46"/>
      <c r="M20" s="6"/>
      <c r="N20" s="25"/>
      <c r="O20" s="96">
        <v>2</v>
      </c>
      <c r="P20" s="32" t="s">
        <v>581</v>
      </c>
      <c r="Q20" s="32">
        <f>'531 Olympic'!S20</f>
        <v>95</v>
      </c>
      <c r="R20" s="32">
        <f>'531 Olympic'!S21</f>
        <v>115</v>
      </c>
      <c r="S20" s="32">
        <f>'531 Olympic'!S22</f>
        <v>155</v>
      </c>
      <c r="T20" s="32">
        <f>'531 Olympic'!S23</f>
        <v>165</v>
      </c>
      <c r="U20" s="105">
        <f>'531 Olympic'!S24</f>
        <v>175</v>
      </c>
      <c r="V20" s="34"/>
      <c r="W20" s="37"/>
      <c r="X20" s="37"/>
      <c r="Y20" s="37"/>
      <c r="Z20" s="37"/>
    </row>
    <row r="21" spans="2:26" hidden="1" x14ac:dyDescent="0.2">
      <c r="B21" s="6"/>
      <c r="C21" s="25"/>
      <c r="D21" s="96">
        <v>3</v>
      </c>
      <c r="E21" s="32" t="s">
        <v>582</v>
      </c>
      <c r="F21" s="32">
        <f>'531 Olympic'!D28</f>
        <v>115</v>
      </c>
      <c r="G21" s="32">
        <f>'531 Olympic'!D29</f>
        <v>135</v>
      </c>
      <c r="H21" s="32">
        <f>'531 Olympic'!D30</f>
        <v>170</v>
      </c>
      <c r="I21" s="32">
        <f>'531 Olympic'!D31</f>
        <v>195</v>
      </c>
      <c r="J21" s="105">
        <f>'531 Olympic'!D32</f>
        <v>215</v>
      </c>
      <c r="K21" s="31"/>
      <c r="L21" s="46"/>
      <c r="M21" s="6"/>
      <c r="N21" s="25"/>
      <c r="O21" s="96">
        <v>3</v>
      </c>
      <c r="P21" s="32" t="s">
        <v>582</v>
      </c>
      <c r="Q21" s="32">
        <f>'531 Olympic'!S28</f>
        <v>95</v>
      </c>
      <c r="R21" s="32">
        <f>'531 Olympic'!S29</f>
        <v>115</v>
      </c>
      <c r="S21" s="32">
        <f>'531 Olympic'!S30</f>
        <v>145</v>
      </c>
      <c r="T21" s="32">
        <f>'531 Olympic'!S31</f>
        <v>165</v>
      </c>
      <c r="U21" s="105">
        <f>'531 Olympic'!S32</f>
        <v>185</v>
      </c>
      <c r="V21" s="34"/>
      <c r="W21" s="37"/>
      <c r="X21" s="37"/>
      <c r="Y21" s="37"/>
      <c r="Z21" s="37"/>
    </row>
    <row r="22" spans="2:26" hidden="1" x14ac:dyDescent="0.2">
      <c r="B22" s="6"/>
      <c r="C22" s="25"/>
      <c r="D22" s="96">
        <v>4</v>
      </c>
      <c r="E22" s="32" t="s">
        <v>580</v>
      </c>
      <c r="F22" s="36">
        <f>'531 Olympic'!D36</f>
        <v>90</v>
      </c>
      <c r="G22" s="36">
        <f>'531 Olympic'!D37</f>
        <v>115</v>
      </c>
      <c r="H22" s="36">
        <f>'531 Olympic'!D38</f>
        <v>135</v>
      </c>
      <c r="I22" s="36" t="s">
        <v>586</v>
      </c>
      <c r="J22" s="106" t="s">
        <v>586</v>
      </c>
      <c r="K22" s="34"/>
      <c r="L22" s="46"/>
      <c r="M22" s="6"/>
      <c r="N22" s="25"/>
      <c r="O22" s="96">
        <v>4</v>
      </c>
      <c r="P22" s="32" t="s">
        <v>580</v>
      </c>
      <c r="Q22" s="36">
        <f>'531 Olympic'!S36</f>
        <v>80</v>
      </c>
      <c r="R22" s="36">
        <f>'531 Olympic'!S37</f>
        <v>95</v>
      </c>
      <c r="S22" s="36">
        <f>'531 Olympic'!S38</f>
        <v>115</v>
      </c>
      <c r="T22" s="36" t="s">
        <v>586</v>
      </c>
      <c r="U22" s="106" t="s">
        <v>586</v>
      </c>
      <c r="V22" s="92"/>
      <c r="W22" s="37"/>
      <c r="X22" s="37"/>
      <c r="Y22" s="37"/>
      <c r="Z22" s="37"/>
    </row>
    <row r="23" spans="2:26" x14ac:dyDescent="0.2">
      <c r="B23" s="6"/>
      <c r="C23" s="23" t="s">
        <v>533</v>
      </c>
      <c r="D23" s="20" t="s">
        <v>9</v>
      </c>
      <c r="E23" s="18" t="s">
        <v>573</v>
      </c>
      <c r="F23" s="81">
        <v>1</v>
      </c>
      <c r="G23" s="81">
        <v>2</v>
      </c>
      <c r="H23" s="81">
        <v>3</v>
      </c>
      <c r="I23" s="21">
        <v>4</v>
      </c>
      <c r="J23" s="101">
        <v>5</v>
      </c>
      <c r="K23" s="101"/>
      <c r="L23" s="5"/>
      <c r="M23" s="6"/>
      <c r="N23" s="23" t="s">
        <v>533</v>
      </c>
      <c r="O23" s="20" t="s">
        <v>9</v>
      </c>
      <c r="P23" s="20" t="s">
        <v>573</v>
      </c>
      <c r="Q23" s="80">
        <v>1</v>
      </c>
      <c r="R23" s="81">
        <v>2</v>
      </c>
      <c r="S23" s="80">
        <v>3</v>
      </c>
      <c r="T23" s="109">
        <v>4</v>
      </c>
      <c r="U23" s="108"/>
      <c r="V23" s="51"/>
      <c r="W23" s="5"/>
      <c r="X23" s="51"/>
      <c r="Y23" s="51"/>
      <c r="Z23" s="51"/>
    </row>
    <row r="24" spans="2:26" x14ac:dyDescent="0.2">
      <c r="B24" s="6" t="s">
        <v>509</v>
      </c>
      <c r="C24" s="25" t="s">
        <v>197</v>
      </c>
      <c r="D24" s="33">
        <v>3</v>
      </c>
      <c r="E24" s="32">
        <v>15</v>
      </c>
      <c r="F24" s="32"/>
      <c r="G24" s="32"/>
      <c r="H24" s="32"/>
      <c r="I24" s="33"/>
      <c r="J24" s="37"/>
      <c r="K24" s="31"/>
      <c r="L24" s="37"/>
      <c r="M24" s="6" t="s">
        <v>509</v>
      </c>
      <c r="N24" s="25" t="s">
        <v>219</v>
      </c>
      <c r="O24" s="33">
        <v>3</v>
      </c>
      <c r="P24" s="32">
        <v>15</v>
      </c>
      <c r="Q24" s="33"/>
      <c r="R24" s="32"/>
      <c r="S24" s="33"/>
      <c r="T24" s="85"/>
      <c r="U24" s="87"/>
      <c r="V24" s="37"/>
      <c r="W24" s="37"/>
      <c r="X24" s="37"/>
      <c r="Y24" s="37"/>
      <c r="Z24" s="37"/>
    </row>
    <row r="25" spans="2:26" x14ac:dyDescent="0.2">
      <c r="B25" s="6" t="s">
        <v>510</v>
      </c>
      <c r="C25" s="25" t="s">
        <v>124</v>
      </c>
      <c r="D25" s="33">
        <v>3</v>
      </c>
      <c r="E25" s="32" t="s">
        <v>647</v>
      </c>
      <c r="F25" s="32"/>
      <c r="G25" s="32"/>
      <c r="H25" s="32"/>
      <c r="I25" s="33"/>
      <c r="J25" s="37"/>
      <c r="K25" s="31"/>
      <c r="L25" s="37"/>
      <c r="M25" s="6" t="s">
        <v>510</v>
      </c>
      <c r="N25" s="25" t="s">
        <v>558</v>
      </c>
      <c r="O25" s="33">
        <v>3</v>
      </c>
      <c r="P25" s="32">
        <v>10</v>
      </c>
      <c r="Q25" s="33"/>
      <c r="R25" s="32"/>
      <c r="S25" s="33"/>
      <c r="T25" s="33"/>
      <c r="U25" s="87"/>
      <c r="V25" s="37"/>
      <c r="W25" s="37"/>
      <c r="X25" s="37"/>
      <c r="Y25" s="37"/>
      <c r="Z25" s="37"/>
    </row>
    <row r="26" spans="2:26" x14ac:dyDescent="0.2">
      <c r="B26" s="6" t="s">
        <v>511</v>
      </c>
      <c r="C26" s="25" t="s">
        <v>203</v>
      </c>
      <c r="D26" s="33">
        <v>3</v>
      </c>
      <c r="E26" s="32">
        <v>5</v>
      </c>
      <c r="F26" s="32"/>
      <c r="G26" s="32"/>
      <c r="H26" s="32"/>
      <c r="I26" s="33"/>
      <c r="J26" s="37"/>
      <c r="K26" s="31"/>
      <c r="L26" s="37"/>
      <c r="M26" s="6" t="s">
        <v>511</v>
      </c>
      <c r="N26" s="25" t="s">
        <v>205</v>
      </c>
      <c r="O26" s="33">
        <v>3</v>
      </c>
      <c r="P26" s="32" t="s">
        <v>647</v>
      </c>
      <c r="Q26" s="33"/>
      <c r="R26" s="32"/>
      <c r="S26" s="33"/>
      <c r="T26" s="33"/>
      <c r="U26" s="87"/>
      <c r="V26" s="37"/>
      <c r="W26" s="37"/>
      <c r="X26" s="37"/>
      <c r="Y26" s="37"/>
      <c r="Z26" s="37"/>
    </row>
    <row r="27" spans="2:26" x14ac:dyDescent="0.2">
      <c r="B27" s="6"/>
      <c r="C27" s="25"/>
      <c r="D27" s="27"/>
      <c r="E27" s="28"/>
      <c r="F27" s="28"/>
      <c r="G27" s="28"/>
      <c r="H27" s="28"/>
      <c r="I27" s="27"/>
      <c r="J27" s="37"/>
      <c r="K27" s="37"/>
      <c r="L27" s="37"/>
      <c r="M27" s="6"/>
      <c r="N27" s="25"/>
      <c r="O27" s="27"/>
      <c r="P27" s="28"/>
      <c r="Q27" s="27"/>
      <c r="R27" s="28"/>
      <c r="S27" s="27"/>
      <c r="T27" s="27"/>
      <c r="U27" s="99"/>
      <c r="V27" s="37"/>
      <c r="W27" s="37"/>
      <c r="X27" s="37"/>
      <c r="Y27" s="37"/>
      <c r="Z27" s="37"/>
    </row>
    <row r="28" spans="2:26" x14ac:dyDescent="0.2">
      <c r="B28" s="6" t="s">
        <v>512</v>
      </c>
      <c r="C28" s="25" t="s">
        <v>555</v>
      </c>
      <c r="D28" s="33">
        <v>3</v>
      </c>
      <c r="E28" s="32">
        <v>10</v>
      </c>
      <c r="F28" s="32"/>
      <c r="G28" s="32"/>
      <c r="H28" s="32"/>
      <c r="I28" s="33"/>
      <c r="J28" s="37"/>
      <c r="K28" s="31"/>
      <c r="L28" s="37"/>
      <c r="M28" s="6" t="s">
        <v>512</v>
      </c>
      <c r="N28" s="25" t="s">
        <v>236</v>
      </c>
      <c r="O28" s="33">
        <v>3</v>
      </c>
      <c r="P28" s="32" t="s">
        <v>645</v>
      </c>
      <c r="Q28" s="33"/>
      <c r="R28" s="32"/>
      <c r="S28" s="33"/>
      <c r="T28" s="33"/>
      <c r="U28" s="87"/>
      <c r="V28" s="37"/>
      <c r="W28" s="37"/>
      <c r="X28" s="37"/>
      <c r="Y28" s="37"/>
      <c r="Z28" s="37"/>
    </row>
    <row r="29" spans="2:26" x14ac:dyDescent="0.2">
      <c r="B29" s="6" t="s">
        <v>513</v>
      </c>
      <c r="C29" s="25" t="s">
        <v>556</v>
      </c>
      <c r="D29" s="33">
        <v>3</v>
      </c>
      <c r="E29" s="32" t="s">
        <v>648</v>
      </c>
      <c r="F29" s="32"/>
      <c r="G29" s="32"/>
      <c r="H29" s="32"/>
      <c r="I29" s="33"/>
      <c r="J29" s="37"/>
      <c r="K29" s="31"/>
      <c r="L29" s="37"/>
      <c r="M29" s="6" t="s">
        <v>513</v>
      </c>
      <c r="N29" s="25" t="s">
        <v>557</v>
      </c>
      <c r="O29" s="33">
        <v>3</v>
      </c>
      <c r="P29" s="32" t="s">
        <v>648</v>
      </c>
      <c r="Q29" s="33"/>
      <c r="R29" s="32"/>
      <c r="S29" s="33"/>
      <c r="T29" s="33"/>
      <c r="U29" s="87"/>
      <c r="V29" s="37"/>
      <c r="W29" s="37"/>
      <c r="X29" s="37"/>
      <c r="Y29" s="37"/>
      <c r="Z29" s="37"/>
    </row>
    <row r="30" spans="2:26" x14ac:dyDescent="0.2">
      <c r="B30" s="6" t="s">
        <v>514</v>
      </c>
      <c r="C30" s="25" t="s">
        <v>182</v>
      </c>
      <c r="D30" s="33">
        <v>3</v>
      </c>
      <c r="E30" s="32">
        <v>10</v>
      </c>
      <c r="F30" s="32"/>
      <c r="G30" s="32"/>
      <c r="H30" s="32"/>
      <c r="I30" s="33"/>
      <c r="J30" s="37"/>
      <c r="K30" s="31"/>
      <c r="L30" s="37"/>
      <c r="M30" s="6" t="s">
        <v>514</v>
      </c>
      <c r="N30" s="25" t="s">
        <v>300</v>
      </c>
      <c r="O30" s="33">
        <v>3</v>
      </c>
      <c r="P30" s="32" t="s">
        <v>649</v>
      </c>
      <c r="Q30" s="33"/>
      <c r="R30" s="32"/>
      <c r="S30" s="33"/>
      <c r="T30" s="33"/>
      <c r="U30" s="87"/>
      <c r="V30" s="37"/>
      <c r="W30" s="37"/>
      <c r="X30" s="37"/>
      <c r="Y30" s="37"/>
      <c r="Z30" s="37"/>
    </row>
    <row r="31" spans="2:26" ht="16" thickBot="1" x14ac:dyDescent="0.25">
      <c r="C31" s="25"/>
      <c r="D31" s="33"/>
      <c r="E31" s="32"/>
      <c r="F31" s="93"/>
      <c r="G31" s="93"/>
      <c r="H31" s="93"/>
      <c r="I31" s="94"/>
      <c r="J31" s="37"/>
      <c r="K31" s="31"/>
      <c r="L31" s="37"/>
      <c r="N31" s="25"/>
      <c r="O31" s="33"/>
      <c r="P31" s="36"/>
      <c r="Q31" s="94"/>
      <c r="R31" s="93"/>
      <c r="S31" s="94"/>
      <c r="T31" s="94"/>
      <c r="U31" s="87"/>
      <c r="V31" s="37"/>
      <c r="W31" s="37"/>
      <c r="X31" s="37"/>
      <c r="Y31" s="37"/>
      <c r="Z31" s="37"/>
    </row>
    <row r="32" spans="2:26" x14ac:dyDescent="0.2">
      <c r="B32" s="6"/>
      <c r="C32" s="23" t="s">
        <v>12</v>
      </c>
      <c r="D32" s="20" t="s">
        <v>9</v>
      </c>
      <c r="E32" s="23" t="s">
        <v>573</v>
      </c>
      <c r="F32" s="51"/>
      <c r="G32" s="51"/>
      <c r="H32" s="51"/>
      <c r="I32" s="51"/>
      <c r="J32" s="51"/>
      <c r="K32" s="51"/>
      <c r="L32" s="5"/>
      <c r="M32" s="6"/>
      <c r="N32" s="23" t="s">
        <v>12</v>
      </c>
      <c r="O32" s="20" t="s">
        <v>9</v>
      </c>
      <c r="P32" s="23" t="s">
        <v>573</v>
      </c>
      <c r="Q32" s="51"/>
      <c r="R32" s="51"/>
      <c r="S32" s="51"/>
      <c r="T32" s="51"/>
      <c r="U32" s="51"/>
      <c r="V32" s="51"/>
      <c r="W32" s="5"/>
      <c r="X32" s="51"/>
      <c r="Y32" s="51"/>
      <c r="Z32" s="51"/>
    </row>
    <row r="33" spans="2:26" x14ac:dyDescent="0.2">
      <c r="B33" s="6" t="s">
        <v>515</v>
      </c>
      <c r="C33" s="25" t="s">
        <v>1</v>
      </c>
      <c r="D33" s="33"/>
      <c r="E33" s="25"/>
      <c r="F33" s="37"/>
      <c r="G33" s="37"/>
      <c r="H33" s="37"/>
      <c r="I33" s="37"/>
      <c r="J33" s="37"/>
      <c r="K33" s="37"/>
      <c r="L33" s="37"/>
      <c r="M33" s="6" t="s">
        <v>515</v>
      </c>
      <c r="N33" s="25" t="s">
        <v>1</v>
      </c>
      <c r="O33" s="33"/>
      <c r="P33" s="25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x14ac:dyDescent="0.2">
      <c r="B34" s="6" t="s">
        <v>516</v>
      </c>
      <c r="C34" s="25" t="s">
        <v>2</v>
      </c>
      <c r="D34" s="33"/>
      <c r="E34" s="25"/>
      <c r="F34" s="37"/>
      <c r="G34" s="37"/>
      <c r="H34" s="37"/>
      <c r="I34" s="37"/>
      <c r="J34" s="37"/>
      <c r="K34" s="37"/>
      <c r="L34" s="31"/>
      <c r="M34" s="6" t="s">
        <v>516</v>
      </c>
      <c r="N34" s="25" t="s">
        <v>2</v>
      </c>
      <c r="O34" s="33"/>
      <c r="P34" s="25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ht="16" thickBot="1" x14ac:dyDescent="0.25">
      <c r="B35" s="7"/>
      <c r="C35" s="26"/>
      <c r="D35" s="39"/>
      <c r="E35" s="95"/>
      <c r="F35" s="52"/>
      <c r="G35" s="52"/>
      <c r="H35" s="52"/>
      <c r="I35" s="52"/>
      <c r="J35" s="52"/>
      <c r="K35" s="52"/>
      <c r="L35" s="91"/>
      <c r="M35" s="7"/>
      <c r="N35" s="26"/>
      <c r="O35" s="39"/>
      <c r="P35" s="95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x14ac:dyDescent="0.2">
      <c r="L36" s="3"/>
      <c r="T36" s="3"/>
      <c r="U36" s="3"/>
    </row>
  </sheetData>
  <mergeCells count="2">
    <mergeCell ref="F12:J12"/>
    <mergeCell ref="Q12:U12"/>
  </mergeCells>
  <dataValidations count="1">
    <dataValidation type="list" allowBlank="1" showInputMessage="1" showErrorMessage="1" sqref="N5:P12">
      <formula1>$E$2:$E$132</formula1>
    </dataValidation>
  </dataValidations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Data'!$Q$3:$Q$5</xm:f>
          </x14:formula1>
          <xm:sqref>C33:C35 N33:N35</xm:sqref>
        </x14:dataValidation>
        <x14:dataValidation type="list" allowBlank="1" showInputMessage="1" showErrorMessage="1">
          <x14:formula1>
            <xm:f>'Background Data'!$I$2:$I$35</xm:f>
          </x14:formula1>
          <xm:sqref>C14 C19 N14 N19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  <x14:dataValidation type="list" allowBlank="1" showInputMessage="1" showErrorMessage="1">
          <x14:formula1>
            <xm:f>'Background Data'!$A$2:$A$496</xm:f>
          </x14:formula1>
          <xm:sqref>N24:N31</xm:sqref>
        </x14:dataValidation>
        <x14:dataValidation type="list" allowBlank="1" showInputMessage="1" showErrorMessage="1">
          <x14:formula1>
            <xm:f>'Background Data'!$A$2:$A$204</xm:f>
          </x14:formula1>
          <xm:sqref>C15:C17</xm:sqref>
        </x14:dataValidation>
        <x14:dataValidation type="list" allowBlank="1" showInputMessage="1" showErrorMessage="1">
          <x14:formula1>
            <xm:f>'Background Data'!$A$2:$A$204</xm:f>
          </x14:formula1>
          <xm:sqref>N15:N17</xm:sqref>
        </x14:dataValidation>
        <x14:dataValidation type="list" allowBlank="1" showInputMessage="1" showErrorMessage="1">
          <x14:formula1>
            <xm:f>'Background Data'!$A$2:$A$204</xm:f>
          </x14:formula1>
          <xm:sqref>C20:C22</xm:sqref>
        </x14:dataValidation>
        <x14:dataValidation type="list" allowBlank="1" showInputMessage="1" showErrorMessage="1">
          <x14:formula1>
            <xm:f>'Background Data'!$A$2:$A$204</xm:f>
          </x14:formula1>
          <xm:sqref>N20:N22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1:R32"/>
  <sheetViews>
    <sheetView topLeftCell="A10" workbookViewId="0">
      <selection activeCell="H20" sqref="H20:I27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10.5" bestFit="1" customWidth="1"/>
    <col min="6" max="6" width="7.5" customWidth="1"/>
    <col min="7" max="7" width="1.1640625" customWidth="1"/>
    <col min="8" max="8" width="4.83203125" customWidth="1"/>
    <col min="9" max="9" width="27.5" customWidth="1"/>
    <col min="10" max="10" width="5.5" customWidth="1"/>
    <col min="11" max="11" width="10.5" bestFit="1" customWidth="1"/>
    <col min="12" max="12" width="7.5" customWidth="1"/>
    <col min="13" max="13" width="10.5" bestFit="1" customWidth="1"/>
    <col min="14" max="14" width="7.5" customWidth="1"/>
    <col min="15" max="15" width="1.1640625" customWidth="1"/>
    <col min="16" max="16" width="5.5" customWidth="1"/>
    <col min="17" max="17" width="10.5" bestFit="1" customWidth="1"/>
    <col min="18" max="18" width="7.6640625" customWidth="1"/>
  </cols>
  <sheetData>
    <row r="1" spans="2:18" s="3" customFormat="1" ht="25" thickBot="1" x14ac:dyDescent="0.35">
      <c r="B1" s="6"/>
      <c r="C1" s="19"/>
      <c r="D1" s="251" t="s">
        <v>528</v>
      </c>
      <c r="E1" s="251"/>
      <c r="F1" s="8"/>
      <c r="G1" s="19"/>
      <c r="H1" s="19"/>
      <c r="I1" s="19"/>
      <c r="J1" s="251" t="s">
        <v>529</v>
      </c>
      <c r="K1" s="251"/>
      <c r="L1" s="8"/>
      <c r="M1" s="19"/>
      <c r="N1" s="19"/>
      <c r="O1" s="19"/>
      <c r="P1" s="19"/>
      <c r="Q1" s="19"/>
      <c r="R1" s="49"/>
    </row>
    <row r="2" spans="2:18" x14ac:dyDescent="0.2">
      <c r="B2" s="6"/>
      <c r="C2" s="1"/>
      <c r="D2" s="255" t="s">
        <v>537</v>
      </c>
      <c r="E2" s="255"/>
      <c r="F2" s="255"/>
      <c r="G2" s="44"/>
      <c r="H2" s="6"/>
      <c r="I2" s="1"/>
      <c r="J2" s="255" t="s">
        <v>537</v>
      </c>
      <c r="K2" s="255"/>
      <c r="L2" s="256"/>
      <c r="M2" s="50"/>
      <c r="N2" s="50"/>
      <c r="O2" s="2"/>
      <c r="P2" s="50"/>
      <c r="Q2" s="50"/>
      <c r="R2" s="50"/>
    </row>
    <row r="3" spans="2:18" x14ac:dyDescent="0.2">
      <c r="B3" s="5"/>
      <c r="C3" s="1"/>
      <c r="D3" s="3" t="s">
        <v>3</v>
      </c>
      <c r="E3" s="3"/>
      <c r="F3" s="3"/>
      <c r="G3" s="44"/>
      <c r="H3" s="5"/>
      <c r="I3" s="1"/>
      <c r="J3" s="3" t="s">
        <v>3</v>
      </c>
      <c r="K3" s="3"/>
      <c r="L3" s="1"/>
      <c r="M3" s="2"/>
      <c r="N3" s="2"/>
      <c r="O3" s="2"/>
      <c r="P3" s="2"/>
      <c r="Q3" s="2"/>
      <c r="R3" s="2"/>
    </row>
    <row r="4" spans="2:18" x14ac:dyDescent="0.2">
      <c r="B4" s="6"/>
      <c r="C4" s="23" t="s">
        <v>8</v>
      </c>
      <c r="D4" s="20" t="s">
        <v>9</v>
      </c>
      <c r="E4" s="18" t="s">
        <v>518</v>
      </c>
      <c r="F4" s="24" t="s">
        <v>10</v>
      </c>
      <c r="G4" s="45"/>
      <c r="H4" s="6"/>
      <c r="I4" s="23" t="s">
        <v>8</v>
      </c>
      <c r="J4" s="20" t="s">
        <v>9</v>
      </c>
      <c r="K4" s="18" t="s">
        <v>518</v>
      </c>
      <c r="L4" s="23" t="s">
        <v>10</v>
      </c>
      <c r="M4" s="51"/>
      <c r="N4" s="51"/>
      <c r="O4" s="5"/>
      <c r="P4" s="51"/>
      <c r="Q4" s="51"/>
      <c r="R4" s="51"/>
    </row>
    <row r="5" spans="2:18" x14ac:dyDescent="0.2">
      <c r="B5" s="6" t="s">
        <v>502</v>
      </c>
      <c r="C5" s="29" t="s">
        <v>530</v>
      </c>
      <c r="D5" s="30"/>
      <c r="E5" s="30"/>
      <c r="F5" s="31"/>
      <c r="G5" s="46"/>
      <c r="H5" s="6" t="s">
        <v>502</v>
      </c>
      <c r="I5" s="29" t="s">
        <v>519</v>
      </c>
      <c r="J5" s="30"/>
      <c r="K5" s="30"/>
      <c r="L5" s="34"/>
      <c r="M5" s="37"/>
      <c r="N5" s="37"/>
      <c r="O5" s="37"/>
      <c r="P5" s="37"/>
      <c r="Q5" s="37"/>
      <c r="R5" s="37"/>
    </row>
    <row r="6" spans="2:18" x14ac:dyDescent="0.2">
      <c r="B6" s="6" t="s">
        <v>503</v>
      </c>
      <c r="C6" s="25" t="s">
        <v>421</v>
      </c>
      <c r="D6" s="33"/>
      <c r="E6" s="33"/>
      <c r="F6" s="31"/>
      <c r="G6" s="46"/>
      <c r="H6" s="6" t="s">
        <v>503</v>
      </c>
      <c r="I6" s="25" t="s">
        <v>421</v>
      </c>
      <c r="J6" s="33"/>
      <c r="K6" s="33"/>
      <c r="L6" s="34"/>
      <c r="M6" s="37"/>
      <c r="N6" s="37"/>
      <c r="O6" s="37"/>
      <c r="P6" s="37"/>
      <c r="Q6" s="37"/>
      <c r="R6" s="37"/>
    </row>
    <row r="7" spans="2:18" x14ac:dyDescent="0.2">
      <c r="B7" s="6" t="s">
        <v>504</v>
      </c>
      <c r="C7" s="25" t="s">
        <v>387</v>
      </c>
      <c r="D7" s="33"/>
      <c r="E7" s="33"/>
      <c r="F7" s="31"/>
      <c r="G7" s="46"/>
      <c r="H7" s="6" t="s">
        <v>504</v>
      </c>
      <c r="I7" s="25" t="s">
        <v>387</v>
      </c>
      <c r="J7" s="33"/>
      <c r="K7" s="33"/>
      <c r="L7" s="34"/>
      <c r="M7" s="37"/>
      <c r="N7" s="37"/>
      <c r="O7" s="37"/>
      <c r="P7" s="37"/>
      <c r="Q7" s="37"/>
      <c r="R7" s="37"/>
    </row>
    <row r="8" spans="2:18" x14ac:dyDescent="0.2">
      <c r="B8" s="6" t="s">
        <v>505</v>
      </c>
      <c r="C8" s="25" t="s">
        <v>6</v>
      </c>
      <c r="D8" s="33"/>
      <c r="E8" s="33"/>
      <c r="F8" s="31"/>
      <c r="G8" s="46"/>
      <c r="H8" s="6" t="s">
        <v>505</v>
      </c>
      <c r="I8" s="25" t="s">
        <v>6</v>
      </c>
      <c r="J8" s="33"/>
      <c r="K8" s="33"/>
      <c r="L8" s="34"/>
      <c r="M8" s="37"/>
      <c r="N8" s="37"/>
      <c r="O8" s="37"/>
      <c r="P8" s="37"/>
      <c r="Q8" s="37"/>
      <c r="R8" s="37"/>
    </row>
    <row r="9" spans="2:18" x14ac:dyDescent="0.2">
      <c r="B9" s="6" t="s">
        <v>506</v>
      </c>
      <c r="C9" s="25" t="s">
        <v>487</v>
      </c>
      <c r="D9" s="33"/>
      <c r="E9" s="33"/>
      <c r="F9" s="31"/>
      <c r="G9" s="46"/>
      <c r="H9" s="6" t="s">
        <v>506</v>
      </c>
      <c r="I9" s="25" t="s">
        <v>487</v>
      </c>
      <c r="J9" s="33"/>
      <c r="K9" s="33"/>
      <c r="L9" s="34"/>
      <c r="M9" s="37"/>
      <c r="N9" s="37"/>
      <c r="O9" s="37"/>
      <c r="P9" s="37"/>
      <c r="Q9" s="37"/>
      <c r="R9" s="37"/>
    </row>
    <row r="10" spans="2:18" x14ac:dyDescent="0.2">
      <c r="B10" s="6" t="s">
        <v>507</v>
      </c>
      <c r="C10" s="25" t="s">
        <v>500</v>
      </c>
      <c r="D10" s="33"/>
      <c r="E10" s="33"/>
      <c r="F10" s="31"/>
      <c r="G10" s="46"/>
      <c r="H10" s="6" t="s">
        <v>507</v>
      </c>
      <c r="I10" s="25" t="s">
        <v>500</v>
      </c>
      <c r="J10" s="33"/>
      <c r="K10" s="33"/>
      <c r="L10" s="34"/>
      <c r="M10" s="37"/>
      <c r="N10" s="37"/>
      <c r="O10" s="37"/>
      <c r="P10" s="37"/>
      <c r="Q10" s="37"/>
      <c r="R10" s="37"/>
    </row>
    <row r="11" spans="2:18" x14ac:dyDescent="0.2">
      <c r="B11" s="6" t="s">
        <v>505</v>
      </c>
      <c r="C11" s="25" t="s">
        <v>494</v>
      </c>
      <c r="D11" s="33"/>
      <c r="E11" s="33"/>
      <c r="F11" s="31"/>
      <c r="G11" s="46"/>
      <c r="H11" s="6" t="s">
        <v>505</v>
      </c>
      <c r="I11" s="25" t="s">
        <v>494</v>
      </c>
      <c r="J11" s="33"/>
      <c r="K11" s="33"/>
      <c r="L11" s="34"/>
      <c r="M11" s="37"/>
      <c r="N11" s="37"/>
      <c r="O11" s="37"/>
      <c r="P11" s="37"/>
      <c r="Q11" s="37"/>
      <c r="R11" s="37"/>
    </row>
    <row r="12" spans="2:18" x14ac:dyDescent="0.2">
      <c r="B12" s="6"/>
      <c r="C12" s="25" t="s">
        <v>525</v>
      </c>
      <c r="D12" s="35"/>
      <c r="E12" s="36"/>
      <c r="F12" s="31"/>
      <c r="G12" s="46"/>
      <c r="H12" s="6"/>
      <c r="I12" s="25" t="s">
        <v>525</v>
      </c>
      <c r="J12" s="35"/>
      <c r="K12" s="36"/>
      <c r="L12" s="34"/>
      <c r="M12" s="37"/>
      <c r="N12" s="37"/>
      <c r="O12" s="37"/>
      <c r="P12" s="37"/>
      <c r="Q12" s="37"/>
      <c r="R12" s="37"/>
    </row>
    <row r="13" spans="2:18" x14ac:dyDescent="0.2">
      <c r="B13" s="6"/>
      <c r="C13" s="23" t="s">
        <v>531</v>
      </c>
      <c r="D13" s="20" t="s">
        <v>9</v>
      </c>
      <c r="E13" s="21" t="s">
        <v>518</v>
      </c>
      <c r="F13" s="18" t="s">
        <v>10</v>
      </c>
      <c r="G13" s="45"/>
      <c r="H13" s="6"/>
      <c r="I13" s="23" t="s">
        <v>531</v>
      </c>
      <c r="J13" s="20" t="s">
        <v>9</v>
      </c>
      <c r="K13" s="21" t="s">
        <v>518</v>
      </c>
      <c r="L13" s="22" t="s">
        <v>10</v>
      </c>
      <c r="M13" s="51"/>
      <c r="N13" s="51"/>
      <c r="O13" s="5"/>
      <c r="P13" s="51"/>
      <c r="Q13" s="51"/>
      <c r="R13" s="51"/>
    </row>
    <row r="14" spans="2:18" x14ac:dyDescent="0.2">
      <c r="B14" s="6" t="s">
        <v>508</v>
      </c>
      <c r="C14" s="25" t="s">
        <v>19</v>
      </c>
      <c r="D14" s="33">
        <v>5</v>
      </c>
      <c r="E14" s="32">
        <v>5</v>
      </c>
      <c r="F14" s="31"/>
      <c r="G14" s="46"/>
      <c r="H14" s="6" t="s">
        <v>508</v>
      </c>
      <c r="I14" s="25" t="s">
        <v>41</v>
      </c>
      <c r="J14" s="33">
        <v>5</v>
      </c>
      <c r="K14" s="32">
        <v>5</v>
      </c>
      <c r="L14" s="34"/>
      <c r="M14" s="37"/>
      <c r="N14" s="37"/>
      <c r="O14" s="37"/>
      <c r="P14" s="37"/>
      <c r="Q14" s="37"/>
      <c r="R14" s="37"/>
    </row>
    <row r="15" spans="2:18" x14ac:dyDescent="0.2">
      <c r="B15" s="5"/>
      <c r="C15" s="25"/>
      <c r="D15" s="33"/>
      <c r="E15" s="32"/>
      <c r="F15" s="31"/>
      <c r="G15" s="46"/>
      <c r="H15" s="5"/>
      <c r="I15" s="25"/>
      <c r="J15" s="33"/>
      <c r="K15" s="32"/>
      <c r="L15" s="34"/>
      <c r="M15" s="37"/>
      <c r="N15" s="37"/>
      <c r="O15" s="37"/>
      <c r="P15" s="37"/>
      <c r="Q15" s="37"/>
      <c r="R15" s="37"/>
    </row>
    <row r="16" spans="2:18" x14ac:dyDescent="0.2">
      <c r="B16" s="6"/>
      <c r="C16" s="23" t="s">
        <v>532</v>
      </c>
      <c r="D16" s="20" t="s">
        <v>9</v>
      </c>
      <c r="E16" s="21" t="s">
        <v>518</v>
      </c>
      <c r="F16" s="18" t="s">
        <v>10</v>
      </c>
      <c r="G16" s="45"/>
      <c r="H16" s="6"/>
      <c r="I16" s="23" t="s">
        <v>532</v>
      </c>
      <c r="J16" s="20" t="s">
        <v>9</v>
      </c>
      <c r="K16" s="21" t="s">
        <v>518</v>
      </c>
      <c r="L16" s="22" t="s">
        <v>10</v>
      </c>
      <c r="M16" s="51"/>
      <c r="N16" s="51"/>
      <c r="O16" s="5"/>
      <c r="P16" s="51"/>
      <c r="Q16" s="51"/>
      <c r="R16" s="51"/>
    </row>
    <row r="17" spans="2:18" x14ac:dyDescent="0.2">
      <c r="B17" s="6" t="s">
        <v>534</v>
      </c>
      <c r="C17" s="25" t="s">
        <v>116</v>
      </c>
      <c r="D17" s="33">
        <v>5</v>
      </c>
      <c r="E17" s="32">
        <v>5</v>
      </c>
      <c r="F17" s="31"/>
      <c r="G17" s="46"/>
      <c r="H17" s="6" t="s">
        <v>534</v>
      </c>
      <c r="I17" s="25" t="s">
        <v>100</v>
      </c>
      <c r="J17" s="33">
        <v>5</v>
      </c>
      <c r="K17" s="32">
        <v>5</v>
      </c>
      <c r="L17" s="34"/>
      <c r="M17" s="37"/>
      <c r="N17" s="37"/>
      <c r="O17" s="37"/>
      <c r="P17" s="37"/>
      <c r="Q17" s="37"/>
      <c r="R17" s="37"/>
    </row>
    <row r="18" spans="2:18" x14ac:dyDescent="0.2">
      <c r="B18" s="5"/>
      <c r="C18" s="25"/>
      <c r="D18" s="33"/>
      <c r="E18" s="32"/>
      <c r="F18" s="31"/>
      <c r="G18" s="46"/>
      <c r="H18" s="5"/>
      <c r="I18" s="25"/>
      <c r="J18" s="33"/>
      <c r="K18" s="32"/>
      <c r="L18" s="34"/>
      <c r="M18" s="37"/>
      <c r="N18" s="37"/>
      <c r="O18" s="37"/>
      <c r="P18" s="37"/>
      <c r="Q18" s="37"/>
      <c r="R18" s="37"/>
    </row>
    <row r="19" spans="2:18" x14ac:dyDescent="0.2">
      <c r="B19" s="6"/>
      <c r="C19" s="23" t="s">
        <v>533</v>
      </c>
      <c r="D19" s="20" t="s">
        <v>9</v>
      </c>
      <c r="E19" s="18" t="s">
        <v>518</v>
      </c>
      <c r="F19" s="23" t="s">
        <v>10</v>
      </c>
      <c r="G19" s="45"/>
      <c r="H19" s="6"/>
      <c r="I19" s="23" t="s">
        <v>533</v>
      </c>
      <c r="J19" s="20" t="s">
        <v>9</v>
      </c>
      <c r="K19" s="18" t="s">
        <v>518</v>
      </c>
      <c r="L19" s="23" t="s">
        <v>10</v>
      </c>
      <c r="M19" s="51"/>
      <c r="N19" s="51"/>
      <c r="O19" s="5"/>
      <c r="P19" s="51"/>
      <c r="Q19" s="51"/>
      <c r="R19" s="51"/>
    </row>
    <row r="20" spans="2:18" x14ac:dyDescent="0.2">
      <c r="B20" s="6" t="s">
        <v>509</v>
      </c>
      <c r="C20" s="25" t="s">
        <v>172</v>
      </c>
      <c r="D20" s="33"/>
      <c r="E20" s="32"/>
      <c r="F20" s="31"/>
      <c r="G20" s="46"/>
      <c r="H20" s="6" t="s">
        <v>509</v>
      </c>
      <c r="I20" s="25" t="s">
        <v>155</v>
      </c>
      <c r="J20" s="33"/>
      <c r="K20" s="32"/>
      <c r="L20" s="34"/>
      <c r="M20" s="37" t="s">
        <v>22</v>
      </c>
      <c r="N20" s="37"/>
      <c r="O20" s="37"/>
      <c r="P20" s="37"/>
      <c r="Q20" s="37"/>
      <c r="R20" s="37"/>
    </row>
    <row r="21" spans="2:18" x14ac:dyDescent="0.2">
      <c r="B21" s="6" t="s">
        <v>510</v>
      </c>
      <c r="C21" s="25" t="s">
        <v>113</v>
      </c>
      <c r="D21" s="33"/>
      <c r="E21" s="32"/>
      <c r="F21" s="31"/>
      <c r="G21" s="46"/>
      <c r="H21" s="6" t="s">
        <v>510</v>
      </c>
      <c r="I21" s="25" t="s">
        <v>107</v>
      </c>
      <c r="J21" s="33"/>
      <c r="K21" s="32"/>
      <c r="L21" s="34"/>
      <c r="M21" s="37" t="s">
        <v>20</v>
      </c>
      <c r="N21" s="37"/>
      <c r="O21" s="37"/>
      <c r="P21" s="37"/>
      <c r="Q21" s="37"/>
      <c r="R21" s="37"/>
    </row>
    <row r="22" spans="2:18" x14ac:dyDescent="0.2">
      <c r="B22" s="6" t="s">
        <v>511</v>
      </c>
      <c r="C22" s="25" t="s">
        <v>28</v>
      </c>
      <c r="D22" s="33"/>
      <c r="E22" s="32"/>
      <c r="F22" s="31"/>
      <c r="G22" s="46"/>
      <c r="H22" s="6" t="s">
        <v>511</v>
      </c>
      <c r="I22" s="25" t="s">
        <v>560</v>
      </c>
      <c r="J22" s="33"/>
      <c r="K22" s="32"/>
      <c r="L22" s="34"/>
      <c r="M22" s="37" t="s">
        <v>539</v>
      </c>
      <c r="N22" s="37"/>
      <c r="O22" s="37"/>
      <c r="P22" s="37"/>
      <c r="Q22" s="37"/>
      <c r="R22" s="37"/>
    </row>
    <row r="23" spans="2:18" x14ac:dyDescent="0.2">
      <c r="B23" s="6" t="s">
        <v>523</v>
      </c>
      <c r="C23" s="25" t="s">
        <v>559</v>
      </c>
      <c r="D23" s="27"/>
      <c r="E23" s="28"/>
      <c r="F23" s="37"/>
      <c r="G23" s="46"/>
      <c r="H23" s="6" t="s">
        <v>523</v>
      </c>
      <c r="I23" s="25"/>
      <c r="J23" s="27"/>
      <c r="K23" s="28"/>
      <c r="L23" s="38"/>
      <c r="M23" s="37" t="s">
        <v>22</v>
      </c>
      <c r="N23" s="37"/>
      <c r="O23" s="37"/>
      <c r="P23" s="37"/>
      <c r="Q23" s="37"/>
      <c r="R23" s="37"/>
    </row>
    <row r="24" spans="2:18" x14ac:dyDescent="0.2">
      <c r="B24" s="6" t="s">
        <v>550</v>
      </c>
      <c r="C24" s="25" t="s">
        <v>92</v>
      </c>
      <c r="D24" s="33"/>
      <c r="E24" s="32"/>
      <c r="F24" s="31"/>
      <c r="G24" s="46"/>
      <c r="H24" s="6" t="s">
        <v>550</v>
      </c>
      <c r="I24" s="25" t="s">
        <v>524</v>
      </c>
      <c r="J24" s="33"/>
      <c r="K24" s="32"/>
      <c r="L24" s="34"/>
      <c r="M24" s="37" t="s">
        <v>20</v>
      </c>
      <c r="N24" s="37"/>
      <c r="O24" s="37"/>
      <c r="P24" s="37"/>
      <c r="Q24" s="37"/>
      <c r="R24" s="37"/>
    </row>
    <row r="25" spans="2:18" x14ac:dyDescent="0.2">
      <c r="B25" s="6" t="s">
        <v>551</v>
      </c>
      <c r="C25" s="25" t="s">
        <v>184</v>
      </c>
      <c r="D25" s="33"/>
      <c r="E25" s="32"/>
      <c r="F25" s="31"/>
      <c r="G25" s="46"/>
      <c r="H25" s="6" t="s">
        <v>551</v>
      </c>
      <c r="I25" s="25"/>
      <c r="J25" s="33"/>
      <c r="K25" s="32"/>
      <c r="L25" s="34"/>
      <c r="M25" s="37" t="s">
        <v>539</v>
      </c>
      <c r="N25" s="37"/>
      <c r="O25" s="37"/>
      <c r="P25" s="37"/>
      <c r="Q25" s="37"/>
      <c r="R25" s="37"/>
    </row>
    <row r="26" spans="2:18" x14ac:dyDescent="0.2">
      <c r="B26" s="6"/>
      <c r="C26" s="25"/>
      <c r="D26" s="33"/>
      <c r="E26" s="32"/>
      <c r="F26" s="31"/>
      <c r="G26" s="46"/>
      <c r="H26" s="6"/>
      <c r="I26" s="25"/>
      <c r="J26" s="33"/>
      <c r="K26" s="32"/>
      <c r="L26" s="34"/>
      <c r="M26" s="37"/>
      <c r="N26" s="37"/>
      <c r="O26" s="37"/>
      <c r="P26" s="37"/>
      <c r="Q26" s="37"/>
      <c r="R26" s="37"/>
    </row>
    <row r="27" spans="2:18" x14ac:dyDescent="0.2">
      <c r="B27" s="6" t="s">
        <v>512</v>
      </c>
      <c r="C27" s="25" t="s">
        <v>377</v>
      </c>
      <c r="D27" s="33"/>
      <c r="E27" s="32"/>
      <c r="F27" s="31"/>
      <c r="G27" s="46"/>
      <c r="H27" s="6" t="s">
        <v>512</v>
      </c>
      <c r="I27" s="25"/>
      <c r="J27" s="33"/>
      <c r="K27" s="32"/>
      <c r="L27" s="34"/>
      <c r="M27" s="37" t="s">
        <v>546</v>
      </c>
      <c r="N27" s="37"/>
      <c r="O27" s="37"/>
      <c r="P27" s="37"/>
      <c r="Q27" s="37"/>
      <c r="R27" s="37"/>
    </row>
    <row r="28" spans="2:18" x14ac:dyDescent="0.2">
      <c r="B28" s="6"/>
      <c r="C28" s="23" t="s">
        <v>12</v>
      </c>
      <c r="D28" s="20" t="s">
        <v>9</v>
      </c>
      <c r="E28" s="21" t="s">
        <v>518</v>
      </c>
      <c r="F28" s="18" t="s">
        <v>10</v>
      </c>
      <c r="G28" s="45"/>
      <c r="H28" s="6"/>
      <c r="I28" s="23" t="s">
        <v>12</v>
      </c>
      <c r="J28" s="20" t="s">
        <v>9</v>
      </c>
      <c r="K28" s="21" t="s">
        <v>518</v>
      </c>
      <c r="L28" s="22" t="s">
        <v>10</v>
      </c>
      <c r="M28" s="51"/>
      <c r="N28" s="51"/>
      <c r="O28" s="5"/>
      <c r="P28" s="51"/>
      <c r="Q28" s="51"/>
      <c r="R28" s="51"/>
    </row>
    <row r="29" spans="2:18" x14ac:dyDescent="0.2">
      <c r="B29" s="6" t="s">
        <v>515</v>
      </c>
      <c r="C29" s="25" t="s">
        <v>1</v>
      </c>
      <c r="D29" s="33"/>
      <c r="E29" s="32"/>
      <c r="F29" s="31"/>
      <c r="G29" s="46"/>
      <c r="H29" s="6" t="s">
        <v>515</v>
      </c>
      <c r="I29" s="25" t="s">
        <v>1</v>
      </c>
      <c r="J29" s="33"/>
      <c r="K29" s="32"/>
      <c r="L29" s="34"/>
      <c r="M29" s="37"/>
      <c r="N29" s="37"/>
      <c r="O29" s="37"/>
      <c r="P29" s="37"/>
      <c r="Q29" s="37"/>
      <c r="R29" s="37"/>
    </row>
    <row r="30" spans="2:18" x14ac:dyDescent="0.2">
      <c r="B30" s="6" t="s">
        <v>516</v>
      </c>
      <c r="C30" s="25" t="s">
        <v>2</v>
      </c>
      <c r="D30" s="33"/>
      <c r="E30" s="32"/>
      <c r="F30" s="31"/>
      <c r="G30" s="47"/>
      <c r="H30" s="6" t="s">
        <v>516</v>
      </c>
      <c r="I30" s="25" t="s">
        <v>2</v>
      </c>
      <c r="J30" s="33"/>
      <c r="K30" s="32"/>
      <c r="L30" s="34"/>
      <c r="M30" s="37"/>
      <c r="N30" s="37"/>
      <c r="O30" s="37"/>
      <c r="P30" s="37"/>
      <c r="Q30" s="37"/>
      <c r="R30" s="37"/>
    </row>
    <row r="31" spans="2:18" ht="16" thickBot="1" x14ac:dyDescent="0.25">
      <c r="B31" s="7" t="s">
        <v>517</v>
      </c>
      <c r="C31" s="26"/>
      <c r="D31" s="39"/>
      <c r="E31" s="40"/>
      <c r="F31" s="41"/>
      <c r="G31" s="48"/>
      <c r="H31" s="7" t="s">
        <v>517</v>
      </c>
      <c r="I31" s="26"/>
      <c r="J31" s="39"/>
      <c r="K31" s="40"/>
      <c r="L31" s="42"/>
      <c r="M31" s="52"/>
      <c r="N31" s="52"/>
      <c r="O31" s="52"/>
      <c r="P31" s="52"/>
      <c r="Q31" s="52"/>
      <c r="R31" s="52"/>
    </row>
    <row r="32" spans="2:18" x14ac:dyDescent="0.2">
      <c r="G32" s="3"/>
      <c r="L32" s="3"/>
      <c r="M32" s="3"/>
    </row>
  </sheetData>
  <mergeCells count="4">
    <mergeCell ref="D1:E1"/>
    <mergeCell ref="J1:K1"/>
    <mergeCell ref="D2:F2"/>
    <mergeCell ref="J2:L2"/>
  </mergeCells>
  <dataValidations count="5">
    <dataValidation type="list" allowBlank="1" showInputMessage="1" showErrorMessage="1" sqref="I18">
      <formula1>$E$2:$E$132</formula1>
    </dataValidation>
    <dataValidation type="list" allowBlank="1" showInputMessage="1" showErrorMessage="1" sqref="I15">
      <formula1>$E$2:$E$132</formula1>
    </dataValidation>
    <dataValidation type="list" allowBlank="1" showInputMessage="1" showErrorMessage="1" sqref="C18">
      <formula1>$E$2:$E$132</formula1>
    </dataValidation>
    <dataValidation type="list" allowBlank="1" showInputMessage="1" showErrorMessage="1" sqref="C15">
      <formula1>$E$2:$E$132</formula1>
    </dataValidation>
    <dataValidation type="list" allowBlank="1" showInputMessage="1" showErrorMessage="1" sqref="I5:I12">
      <formula1>$E$2:$E$132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Data'!$Q$3:$Q$5</xm:f>
          </x14:formula1>
          <xm:sqref>C29:C31 I29:I31</xm:sqref>
        </x14:dataValidation>
        <x14:dataValidation type="list" allowBlank="1" showInputMessage="1" showErrorMessage="1">
          <x14:formula1>
            <xm:f>'Background Data'!$A$2:$A$204</xm:f>
          </x14:formula1>
          <xm:sqref>C17</xm:sqref>
        </x14:dataValidation>
        <x14:dataValidation type="list" allowBlank="1" showInputMessage="1" showErrorMessage="1">
          <x14:formula1>
            <xm:f>'Background Data'!$A$2:$A$204</xm:f>
          </x14:formula1>
          <xm:sqref>I17</xm:sqref>
        </x14:dataValidation>
        <x14:dataValidation type="list" allowBlank="1" showInputMessage="1" showErrorMessage="1">
          <x14:formula1>
            <xm:f>'Background Data'!$A$2:$A$204</xm:f>
          </x14:formula1>
          <xm:sqref>C14</xm:sqref>
        </x14:dataValidation>
        <x14:dataValidation type="list" allowBlank="1" showInputMessage="1" showErrorMessage="1">
          <x14:formula1>
            <xm:f>'Background Data'!$A$2:$A$204</xm:f>
          </x14:formula1>
          <xm:sqref>I14</xm:sqref>
        </x14:dataValidation>
        <x14:dataValidation type="list" allowBlank="1" showInputMessage="1" showErrorMessage="1">
          <x14:formula1>
            <xm:f>'Background Data'!$A$2:$A$496</xm:f>
          </x14:formula1>
          <xm:sqref>C20:C27</xm:sqref>
        </x14:dataValidation>
        <x14:dataValidation type="list" allowBlank="1" showInputMessage="1" showErrorMessage="1">
          <x14:formula1>
            <xm:f>'Background Data'!$A$2:$A$496</xm:f>
          </x14:formula1>
          <xm:sqref>I20:I27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B1:R32"/>
  <sheetViews>
    <sheetView workbookViewId="0">
      <selection activeCell="N19" sqref="N19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10.5" bestFit="1" customWidth="1"/>
    <col min="6" max="6" width="7.5" customWidth="1"/>
    <col min="7" max="7" width="1.1640625" customWidth="1"/>
    <col min="8" max="8" width="4.83203125" customWidth="1"/>
    <col min="9" max="9" width="27.5" customWidth="1"/>
    <col min="10" max="10" width="5.5" customWidth="1"/>
    <col min="11" max="11" width="10.5" bestFit="1" customWidth="1"/>
    <col min="12" max="12" width="7.5" customWidth="1"/>
    <col min="13" max="13" width="10.5" bestFit="1" customWidth="1"/>
    <col min="14" max="14" width="7.5" customWidth="1"/>
    <col min="15" max="15" width="1.1640625" customWidth="1"/>
    <col min="16" max="16" width="5.5" customWidth="1"/>
    <col min="17" max="17" width="10.5" bestFit="1" customWidth="1"/>
    <col min="18" max="18" width="7.6640625" customWidth="1"/>
  </cols>
  <sheetData>
    <row r="1" spans="2:18" s="3" customFormat="1" ht="25" thickBot="1" x14ac:dyDescent="0.35">
      <c r="B1" s="6"/>
      <c r="C1" s="19"/>
      <c r="D1" s="251" t="s">
        <v>528</v>
      </c>
      <c r="E1" s="251"/>
      <c r="F1" s="8"/>
      <c r="G1" s="19"/>
      <c r="H1" s="19"/>
      <c r="I1" s="19"/>
      <c r="J1" s="251" t="s">
        <v>529</v>
      </c>
      <c r="K1" s="251"/>
      <c r="L1" s="8"/>
      <c r="M1" s="19"/>
      <c r="N1" s="19"/>
      <c r="O1" s="19"/>
      <c r="P1" s="19"/>
      <c r="Q1" s="19"/>
      <c r="R1" s="49"/>
    </row>
    <row r="2" spans="2:18" x14ac:dyDescent="0.2">
      <c r="B2" s="6"/>
      <c r="C2" s="1"/>
      <c r="D2" s="255" t="s">
        <v>7</v>
      </c>
      <c r="E2" s="255"/>
      <c r="F2" s="255"/>
      <c r="G2" s="44"/>
      <c r="H2" s="6"/>
      <c r="I2" s="1"/>
      <c r="J2" s="255" t="s">
        <v>7</v>
      </c>
      <c r="K2" s="255"/>
      <c r="L2" s="256"/>
      <c r="M2" s="50"/>
      <c r="N2" s="50"/>
      <c r="O2" s="2"/>
      <c r="P2" s="50"/>
      <c r="Q2" s="50"/>
      <c r="R2" s="50"/>
    </row>
    <row r="3" spans="2:18" x14ac:dyDescent="0.2">
      <c r="B3" s="5"/>
      <c r="C3" s="1"/>
      <c r="D3" s="3" t="s">
        <v>3</v>
      </c>
      <c r="E3" s="3"/>
      <c r="F3" s="3"/>
      <c r="G3" s="44"/>
      <c r="H3" s="5"/>
      <c r="I3" s="1"/>
      <c r="J3" s="3" t="s">
        <v>3</v>
      </c>
      <c r="K3" s="3"/>
      <c r="L3" s="1"/>
      <c r="M3" s="2"/>
      <c r="N3" s="2"/>
      <c r="O3" s="2"/>
      <c r="P3" s="2"/>
      <c r="Q3" s="2"/>
      <c r="R3" s="2"/>
    </row>
    <row r="4" spans="2:18" x14ac:dyDescent="0.2">
      <c r="B4" s="6"/>
      <c r="C4" s="23" t="s">
        <v>8</v>
      </c>
      <c r="D4" s="20" t="s">
        <v>9</v>
      </c>
      <c r="E4" s="18" t="s">
        <v>518</v>
      </c>
      <c r="F4" s="24" t="s">
        <v>10</v>
      </c>
      <c r="G4" s="45"/>
      <c r="H4" s="6"/>
      <c r="I4" s="23" t="s">
        <v>8</v>
      </c>
      <c r="J4" s="20" t="s">
        <v>9</v>
      </c>
      <c r="K4" s="18" t="s">
        <v>518</v>
      </c>
      <c r="L4" s="23" t="s">
        <v>10</v>
      </c>
      <c r="M4" s="51"/>
      <c r="N4" s="51"/>
      <c r="O4" s="5"/>
      <c r="P4" s="51"/>
      <c r="Q4" s="51"/>
      <c r="R4" s="51"/>
    </row>
    <row r="5" spans="2:18" x14ac:dyDescent="0.2">
      <c r="B5" s="6" t="s">
        <v>502</v>
      </c>
      <c r="C5" s="29" t="s">
        <v>530</v>
      </c>
      <c r="D5" s="30"/>
      <c r="E5" s="30"/>
      <c r="F5" s="31"/>
      <c r="G5" s="46"/>
      <c r="H5" s="6" t="s">
        <v>502</v>
      </c>
      <c r="I5" s="29" t="s">
        <v>519</v>
      </c>
      <c r="J5" s="30"/>
      <c r="K5" s="30"/>
      <c r="L5" s="34"/>
      <c r="M5" s="37"/>
      <c r="N5" s="37"/>
      <c r="O5" s="37"/>
      <c r="P5" s="37"/>
      <c r="Q5" s="37"/>
      <c r="R5" s="37"/>
    </row>
    <row r="6" spans="2:18" x14ac:dyDescent="0.2">
      <c r="B6" s="6" t="s">
        <v>503</v>
      </c>
      <c r="C6" s="25" t="s">
        <v>421</v>
      </c>
      <c r="D6" s="33"/>
      <c r="E6" s="33"/>
      <c r="F6" s="31"/>
      <c r="G6" s="46"/>
      <c r="H6" s="6" t="s">
        <v>503</v>
      </c>
      <c r="I6" s="25" t="s">
        <v>421</v>
      </c>
      <c r="J6" s="33"/>
      <c r="K6" s="33"/>
      <c r="L6" s="34"/>
      <c r="M6" s="37"/>
      <c r="N6" s="37"/>
      <c r="O6" s="37"/>
      <c r="P6" s="37"/>
      <c r="Q6" s="37"/>
      <c r="R6" s="37"/>
    </row>
    <row r="7" spans="2:18" x14ac:dyDescent="0.2">
      <c r="B7" s="6" t="s">
        <v>504</v>
      </c>
      <c r="C7" s="25" t="s">
        <v>387</v>
      </c>
      <c r="D7" s="33"/>
      <c r="E7" s="33"/>
      <c r="F7" s="31"/>
      <c r="G7" s="46"/>
      <c r="H7" s="6" t="s">
        <v>504</v>
      </c>
      <c r="I7" s="25" t="s">
        <v>387</v>
      </c>
      <c r="J7" s="33"/>
      <c r="K7" s="33"/>
      <c r="L7" s="34"/>
      <c r="M7" s="37"/>
      <c r="N7" s="37"/>
      <c r="O7" s="37"/>
      <c r="P7" s="37"/>
      <c r="Q7" s="37"/>
      <c r="R7" s="37"/>
    </row>
    <row r="8" spans="2:18" x14ac:dyDescent="0.2">
      <c r="B8" s="6" t="s">
        <v>505</v>
      </c>
      <c r="C8" s="25" t="s">
        <v>6</v>
      </c>
      <c r="D8" s="33"/>
      <c r="E8" s="33"/>
      <c r="F8" s="31"/>
      <c r="G8" s="46"/>
      <c r="H8" s="6" t="s">
        <v>505</v>
      </c>
      <c r="I8" s="25" t="s">
        <v>6</v>
      </c>
      <c r="J8" s="33"/>
      <c r="K8" s="33"/>
      <c r="L8" s="34"/>
      <c r="M8" s="37"/>
      <c r="N8" s="37"/>
      <c r="O8" s="37"/>
      <c r="P8" s="37"/>
      <c r="Q8" s="37"/>
      <c r="R8" s="37"/>
    </row>
    <row r="9" spans="2:18" x14ac:dyDescent="0.2">
      <c r="B9" s="6" t="s">
        <v>506</v>
      </c>
      <c r="C9" s="25" t="s">
        <v>487</v>
      </c>
      <c r="D9" s="33"/>
      <c r="E9" s="33"/>
      <c r="F9" s="31"/>
      <c r="G9" s="46"/>
      <c r="H9" s="6" t="s">
        <v>506</v>
      </c>
      <c r="I9" s="25" t="s">
        <v>487</v>
      </c>
      <c r="J9" s="33"/>
      <c r="K9" s="33"/>
      <c r="L9" s="34"/>
      <c r="M9" s="37"/>
      <c r="N9" s="37"/>
      <c r="O9" s="37"/>
      <c r="P9" s="37"/>
      <c r="Q9" s="37"/>
      <c r="R9" s="37"/>
    </row>
    <row r="10" spans="2:18" x14ac:dyDescent="0.2">
      <c r="B10" s="6" t="s">
        <v>507</v>
      </c>
      <c r="C10" s="25" t="s">
        <v>500</v>
      </c>
      <c r="D10" s="33"/>
      <c r="E10" s="33"/>
      <c r="F10" s="31"/>
      <c r="G10" s="46"/>
      <c r="H10" s="6" t="s">
        <v>507</v>
      </c>
      <c r="I10" s="25" t="s">
        <v>500</v>
      </c>
      <c r="J10" s="33"/>
      <c r="K10" s="33"/>
      <c r="L10" s="34"/>
      <c r="M10" s="37"/>
      <c r="N10" s="37"/>
      <c r="O10" s="37"/>
      <c r="P10" s="37"/>
      <c r="Q10" s="37"/>
      <c r="R10" s="37"/>
    </row>
    <row r="11" spans="2:18" x14ac:dyDescent="0.2">
      <c r="B11" s="6" t="s">
        <v>505</v>
      </c>
      <c r="C11" s="25" t="s">
        <v>494</v>
      </c>
      <c r="D11" s="33"/>
      <c r="E11" s="33"/>
      <c r="F11" s="31"/>
      <c r="G11" s="46"/>
      <c r="H11" s="6" t="s">
        <v>505</v>
      </c>
      <c r="I11" s="25" t="s">
        <v>494</v>
      </c>
      <c r="J11" s="33"/>
      <c r="K11" s="33"/>
      <c r="L11" s="34"/>
      <c r="M11" s="37"/>
      <c r="N11" s="37"/>
      <c r="O11" s="37"/>
      <c r="P11" s="37"/>
      <c r="Q11" s="37"/>
      <c r="R11" s="37"/>
    </row>
    <row r="12" spans="2:18" x14ac:dyDescent="0.2">
      <c r="B12" s="6"/>
      <c r="C12" s="25" t="s">
        <v>525</v>
      </c>
      <c r="D12" s="35"/>
      <c r="E12" s="36"/>
      <c r="F12" s="31"/>
      <c r="G12" s="46"/>
      <c r="H12" s="6"/>
      <c r="I12" s="25" t="s">
        <v>525</v>
      </c>
      <c r="J12" s="35"/>
      <c r="K12" s="36"/>
      <c r="L12" s="34"/>
      <c r="M12" s="37"/>
      <c r="N12" s="37"/>
      <c r="O12" s="37"/>
      <c r="P12" s="37"/>
      <c r="Q12" s="37"/>
      <c r="R12" s="37"/>
    </row>
    <row r="13" spans="2:18" x14ac:dyDescent="0.2">
      <c r="B13" s="6"/>
      <c r="C13" s="23" t="s">
        <v>531</v>
      </c>
      <c r="D13" s="20" t="s">
        <v>9</v>
      </c>
      <c r="E13" s="21" t="s">
        <v>518</v>
      </c>
      <c r="F13" s="18" t="s">
        <v>10</v>
      </c>
      <c r="G13" s="45"/>
      <c r="H13" s="6"/>
      <c r="I13" s="23" t="s">
        <v>531</v>
      </c>
      <c r="J13" s="20" t="s">
        <v>9</v>
      </c>
      <c r="K13" s="21" t="s">
        <v>518</v>
      </c>
      <c r="L13" s="22" t="s">
        <v>10</v>
      </c>
      <c r="M13" s="51"/>
      <c r="N13" s="51"/>
      <c r="O13" s="5"/>
      <c r="P13" s="51"/>
      <c r="Q13" s="51"/>
      <c r="R13" s="51"/>
    </row>
    <row r="14" spans="2:18" x14ac:dyDescent="0.2">
      <c r="B14" s="6" t="s">
        <v>508</v>
      </c>
      <c r="C14" s="25" t="s">
        <v>19</v>
      </c>
      <c r="D14" s="33">
        <v>5</v>
      </c>
      <c r="E14" s="32">
        <v>5</v>
      </c>
      <c r="F14" s="31"/>
      <c r="G14" s="46"/>
      <c r="H14" s="6" t="s">
        <v>508</v>
      </c>
      <c r="I14" s="25" t="s">
        <v>41</v>
      </c>
      <c r="J14" s="33">
        <v>5</v>
      </c>
      <c r="K14" s="32">
        <v>5</v>
      </c>
      <c r="L14" s="34"/>
      <c r="M14" s="37"/>
      <c r="N14" s="37"/>
      <c r="O14" s="37"/>
      <c r="P14" s="37"/>
      <c r="Q14" s="37"/>
      <c r="R14" s="37"/>
    </row>
    <row r="15" spans="2:18" x14ac:dyDescent="0.2">
      <c r="B15" s="5"/>
      <c r="C15" s="25"/>
      <c r="D15" s="33"/>
      <c r="E15" s="32"/>
      <c r="F15" s="31"/>
      <c r="G15" s="46"/>
      <c r="H15" s="5"/>
      <c r="I15" s="25"/>
      <c r="J15" s="33"/>
      <c r="K15" s="32"/>
      <c r="L15" s="34"/>
      <c r="M15" s="37"/>
      <c r="N15" s="37"/>
      <c r="O15" s="37"/>
      <c r="P15" s="37"/>
      <c r="Q15" s="37"/>
      <c r="R15" s="37"/>
    </row>
    <row r="16" spans="2:18" x14ac:dyDescent="0.2">
      <c r="B16" s="6"/>
      <c r="C16" s="23" t="s">
        <v>532</v>
      </c>
      <c r="D16" s="20" t="s">
        <v>9</v>
      </c>
      <c r="E16" s="21" t="s">
        <v>518</v>
      </c>
      <c r="F16" s="18" t="s">
        <v>10</v>
      </c>
      <c r="G16" s="45"/>
      <c r="H16" s="6"/>
      <c r="I16" s="23" t="s">
        <v>532</v>
      </c>
      <c r="J16" s="20" t="s">
        <v>9</v>
      </c>
      <c r="K16" s="21" t="s">
        <v>518</v>
      </c>
      <c r="L16" s="22" t="s">
        <v>10</v>
      </c>
      <c r="M16" s="51"/>
      <c r="N16" s="51"/>
      <c r="O16" s="5"/>
      <c r="P16" s="51"/>
      <c r="Q16" s="51"/>
      <c r="R16" s="51"/>
    </row>
    <row r="17" spans="2:18" x14ac:dyDescent="0.2">
      <c r="B17" s="6" t="s">
        <v>534</v>
      </c>
      <c r="C17" s="25"/>
      <c r="D17" s="33"/>
      <c r="E17" s="32"/>
      <c r="F17" s="31"/>
      <c r="G17" s="46"/>
      <c r="H17" s="6" t="s">
        <v>534</v>
      </c>
      <c r="I17" s="25" t="s">
        <v>100</v>
      </c>
      <c r="J17" s="33">
        <v>5</v>
      </c>
      <c r="K17" s="32">
        <v>5</v>
      </c>
      <c r="L17" s="34"/>
      <c r="M17" s="37"/>
      <c r="N17" s="37"/>
      <c r="O17" s="37"/>
      <c r="P17" s="37"/>
      <c r="Q17" s="37"/>
      <c r="R17" s="37"/>
    </row>
    <row r="18" spans="2:18" x14ac:dyDescent="0.2">
      <c r="B18" s="5"/>
      <c r="C18" s="25"/>
      <c r="D18" s="33"/>
      <c r="E18" s="32"/>
      <c r="F18" s="31"/>
      <c r="G18" s="46"/>
      <c r="H18" s="5"/>
      <c r="I18" s="25"/>
      <c r="J18" s="33"/>
      <c r="K18" s="32"/>
      <c r="L18" s="34"/>
      <c r="M18" s="37"/>
      <c r="N18" s="37"/>
      <c r="O18" s="37"/>
      <c r="P18" s="37"/>
      <c r="Q18" s="37"/>
      <c r="R18" s="37"/>
    </row>
    <row r="19" spans="2:18" x14ac:dyDescent="0.2">
      <c r="B19" s="6"/>
      <c r="C19" s="23" t="s">
        <v>533</v>
      </c>
      <c r="D19" s="20" t="s">
        <v>9</v>
      </c>
      <c r="E19" s="18" t="s">
        <v>518</v>
      </c>
      <c r="F19" s="23" t="s">
        <v>10</v>
      </c>
      <c r="G19" s="45"/>
      <c r="H19" s="6"/>
      <c r="I19" s="23" t="s">
        <v>533</v>
      </c>
      <c r="J19" s="20" t="s">
        <v>9</v>
      </c>
      <c r="K19" s="18" t="s">
        <v>518</v>
      </c>
      <c r="L19" s="23" t="s">
        <v>10</v>
      </c>
      <c r="M19" s="51"/>
      <c r="N19" s="51"/>
      <c r="O19" s="5"/>
      <c r="P19" s="51"/>
      <c r="Q19" s="51"/>
      <c r="R19" s="51"/>
    </row>
    <row r="20" spans="2:18" x14ac:dyDescent="0.2">
      <c r="B20" s="6" t="s">
        <v>509</v>
      </c>
      <c r="C20" s="25"/>
      <c r="D20" s="33"/>
      <c r="E20" s="32"/>
      <c r="F20" s="31"/>
      <c r="G20" s="46"/>
      <c r="H20" s="6" t="s">
        <v>509</v>
      </c>
      <c r="I20" s="25"/>
      <c r="J20" s="33"/>
      <c r="K20" s="32"/>
      <c r="L20" s="34"/>
      <c r="M20" s="37"/>
      <c r="N20" s="37"/>
      <c r="O20" s="37"/>
      <c r="P20" s="37"/>
      <c r="Q20" s="37"/>
      <c r="R20" s="37"/>
    </row>
    <row r="21" spans="2:18" x14ac:dyDescent="0.2">
      <c r="B21" s="6" t="s">
        <v>510</v>
      </c>
      <c r="C21" s="25"/>
      <c r="D21" s="33"/>
      <c r="E21" s="32"/>
      <c r="F21" s="31"/>
      <c r="G21" s="46"/>
      <c r="H21" s="6" t="s">
        <v>510</v>
      </c>
      <c r="I21" s="25"/>
      <c r="J21" s="33"/>
      <c r="K21" s="32"/>
      <c r="L21" s="34"/>
      <c r="M21" s="37"/>
      <c r="N21" s="37"/>
      <c r="O21" s="37"/>
      <c r="P21" s="37"/>
      <c r="Q21" s="37"/>
      <c r="R21" s="37"/>
    </row>
    <row r="22" spans="2:18" x14ac:dyDescent="0.2">
      <c r="B22" s="6" t="s">
        <v>511</v>
      </c>
      <c r="C22" s="25"/>
      <c r="D22" s="33"/>
      <c r="E22" s="32"/>
      <c r="F22" s="31"/>
      <c r="G22" s="46"/>
      <c r="H22" s="6" t="s">
        <v>511</v>
      </c>
      <c r="I22" s="25"/>
      <c r="J22" s="33"/>
      <c r="K22" s="32"/>
      <c r="L22" s="34"/>
      <c r="M22" s="37"/>
      <c r="N22" s="37"/>
      <c r="O22" s="37"/>
      <c r="P22" s="37"/>
      <c r="Q22" s="37"/>
      <c r="R22" s="37"/>
    </row>
    <row r="23" spans="2:18" x14ac:dyDescent="0.2">
      <c r="B23" s="6" t="s">
        <v>523</v>
      </c>
      <c r="C23" s="25"/>
      <c r="D23" s="27"/>
      <c r="E23" s="28"/>
      <c r="F23" s="37"/>
      <c r="G23" s="46"/>
      <c r="H23" s="6" t="s">
        <v>523</v>
      </c>
      <c r="I23" s="25"/>
      <c r="J23" s="27"/>
      <c r="K23" s="28"/>
      <c r="L23" s="38"/>
      <c r="M23" s="37"/>
      <c r="N23" s="37"/>
      <c r="O23" s="37"/>
      <c r="P23" s="37"/>
      <c r="Q23" s="37"/>
      <c r="R23" s="37"/>
    </row>
    <row r="24" spans="2:18" x14ac:dyDescent="0.2">
      <c r="B24" s="6"/>
      <c r="C24" s="25"/>
      <c r="D24" s="33"/>
      <c r="E24" s="32"/>
      <c r="F24" s="31"/>
      <c r="G24" s="46"/>
      <c r="H24" s="6"/>
      <c r="I24" s="25"/>
      <c r="J24" s="33"/>
      <c r="K24" s="32"/>
      <c r="L24" s="34"/>
      <c r="M24" s="37"/>
      <c r="N24" s="37"/>
      <c r="O24" s="37"/>
      <c r="P24" s="37"/>
      <c r="Q24" s="37"/>
      <c r="R24" s="37"/>
    </row>
    <row r="25" spans="2:18" x14ac:dyDescent="0.2">
      <c r="B25" s="6" t="s">
        <v>512</v>
      </c>
      <c r="C25" s="25"/>
      <c r="D25" s="33"/>
      <c r="E25" s="32"/>
      <c r="F25" s="31"/>
      <c r="G25" s="46"/>
      <c r="H25" s="6" t="s">
        <v>512</v>
      </c>
      <c r="I25" s="25"/>
      <c r="J25" s="33"/>
      <c r="K25" s="32"/>
      <c r="L25" s="34"/>
      <c r="M25" s="37"/>
      <c r="N25" s="37"/>
      <c r="O25" s="37"/>
      <c r="P25" s="37"/>
      <c r="Q25" s="37"/>
      <c r="R25" s="37"/>
    </row>
    <row r="26" spans="2:18" x14ac:dyDescent="0.2">
      <c r="B26" s="6" t="s">
        <v>513</v>
      </c>
      <c r="C26" s="25"/>
      <c r="D26" s="33"/>
      <c r="E26" s="32"/>
      <c r="F26" s="31"/>
      <c r="G26" s="46"/>
      <c r="H26" s="6" t="s">
        <v>513</v>
      </c>
      <c r="I26" s="25"/>
      <c r="J26" s="33"/>
      <c r="K26" s="32"/>
      <c r="L26" s="34"/>
      <c r="M26" s="37"/>
      <c r="N26" s="37"/>
      <c r="O26" s="37"/>
      <c r="P26" s="37"/>
      <c r="Q26" s="37"/>
      <c r="R26" s="37"/>
    </row>
    <row r="27" spans="2:18" x14ac:dyDescent="0.2">
      <c r="B27" s="6" t="s">
        <v>514</v>
      </c>
      <c r="C27" s="25"/>
      <c r="D27" s="33"/>
      <c r="E27" s="32"/>
      <c r="F27" s="31"/>
      <c r="G27" s="46"/>
      <c r="H27" s="6" t="s">
        <v>514</v>
      </c>
      <c r="I27" s="25"/>
      <c r="J27" s="33"/>
      <c r="K27" s="32"/>
      <c r="L27" s="34"/>
      <c r="M27" s="37"/>
      <c r="N27" s="37"/>
      <c r="O27" s="37"/>
      <c r="P27" s="37"/>
      <c r="Q27" s="37"/>
      <c r="R27" s="37"/>
    </row>
    <row r="28" spans="2:18" x14ac:dyDescent="0.2">
      <c r="B28" s="6"/>
      <c r="C28" s="23" t="s">
        <v>12</v>
      </c>
      <c r="D28" s="20" t="s">
        <v>9</v>
      </c>
      <c r="E28" s="21" t="s">
        <v>518</v>
      </c>
      <c r="F28" s="18" t="s">
        <v>10</v>
      </c>
      <c r="G28" s="45"/>
      <c r="H28" s="6"/>
      <c r="I28" s="23" t="s">
        <v>12</v>
      </c>
      <c r="J28" s="20" t="s">
        <v>9</v>
      </c>
      <c r="K28" s="21" t="s">
        <v>518</v>
      </c>
      <c r="L28" s="22" t="s">
        <v>10</v>
      </c>
      <c r="M28" s="51"/>
      <c r="N28" s="51"/>
      <c r="O28" s="5"/>
      <c r="P28" s="51"/>
      <c r="Q28" s="51"/>
      <c r="R28" s="51"/>
    </row>
    <row r="29" spans="2:18" x14ac:dyDescent="0.2">
      <c r="B29" s="6" t="s">
        <v>515</v>
      </c>
      <c r="C29" s="25" t="s">
        <v>1</v>
      </c>
      <c r="D29" s="33"/>
      <c r="E29" s="32"/>
      <c r="F29" s="31"/>
      <c r="G29" s="46"/>
      <c r="H29" s="6" t="s">
        <v>515</v>
      </c>
      <c r="I29" s="25" t="s">
        <v>1</v>
      </c>
      <c r="J29" s="33"/>
      <c r="K29" s="32"/>
      <c r="L29" s="34"/>
      <c r="M29" s="37"/>
      <c r="N29" s="37"/>
      <c r="O29" s="37"/>
      <c r="P29" s="37"/>
      <c r="Q29" s="37"/>
      <c r="R29" s="37"/>
    </row>
    <row r="30" spans="2:18" x14ac:dyDescent="0.2">
      <c r="B30" s="6" t="s">
        <v>516</v>
      </c>
      <c r="C30" s="25" t="s">
        <v>2</v>
      </c>
      <c r="D30" s="33"/>
      <c r="E30" s="32"/>
      <c r="F30" s="31"/>
      <c r="G30" s="47"/>
      <c r="H30" s="6" t="s">
        <v>516</v>
      </c>
      <c r="I30" s="25" t="s">
        <v>2</v>
      </c>
      <c r="J30" s="33"/>
      <c r="K30" s="32"/>
      <c r="L30" s="34"/>
      <c r="M30" s="37"/>
      <c r="N30" s="37"/>
      <c r="O30" s="37"/>
      <c r="P30" s="37"/>
      <c r="Q30" s="37"/>
      <c r="R30" s="37"/>
    </row>
    <row r="31" spans="2:18" ht="16" thickBot="1" x14ac:dyDescent="0.25">
      <c r="B31" s="7" t="s">
        <v>517</v>
      </c>
      <c r="C31" s="26"/>
      <c r="D31" s="39"/>
      <c r="E31" s="40"/>
      <c r="F31" s="41"/>
      <c r="G31" s="48"/>
      <c r="H31" s="7" t="s">
        <v>517</v>
      </c>
      <c r="I31" s="26"/>
      <c r="J31" s="39"/>
      <c r="K31" s="40"/>
      <c r="L31" s="42"/>
      <c r="M31" s="52"/>
      <c r="N31" s="52"/>
      <c r="O31" s="52"/>
      <c r="P31" s="52"/>
      <c r="Q31" s="52"/>
      <c r="R31" s="52"/>
    </row>
    <row r="32" spans="2:18" x14ac:dyDescent="0.2">
      <c r="G32" s="3"/>
      <c r="L32" s="3"/>
      <c r="M32" s="3"/>
    </row>
  </sheetData>
  <mergeCells count="4">
    <mergeCell ref="D1:E1"/>
    <mergeCell ref="J1:K1"/>
    <mergeCell ref="D2:F2"/>
    <mergeCell ref="J2:L2"/>
  </mergeCells>
  <dataValidations count="5">
    <dataValidation type="list" allowBlank="1" showInputMessage="1" showErrorMessage="1" sqref="I18">
      <formula1>$E$2:$E$132</formula1>
    </dataValidation>
    <dataValidation type="list" allowBlank="1" showInputMessage="1" showErrorMessage="1" sqref="I15">
      <formula1>$E$2:$E$132</formula1>
    </dataValidation>
    <dataValidation type="list" allowBlank="1" showInputMessage="1" showErrorMessage="1" sqref="C18">
      <formula1>$E$2:$E$132</formula1>
    </dataValidation>
    <dataValidation type="list" allowBlank="1" showInputMessage="1" showErrorMessage="1" sqref="C15">
      <formula1>$E$2:$E$132</formula1>
    </dataValidation>
    <dataValidation type="list" allowBlank="1" showInputMessage="1" showErrorMessage="1" sqref="I5:I12">
      <formula1>$E$2:$E$132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Data'!$Q$3:$Q$5</xm:f>
          </x14:formula1>
          <xm:sqref>C29:C31 I29:I31</xm:sqref>
        </x14:dataValidation>
        <x14:dataValidation type="list" allowBlank="1" showInputMessage="1" showErrorMessage="1">
          <x14:formula1>
            <xm:f>'Background Data'!$A$2:$A$204</xm:f>
          </x14:formula1>
          <xm:sqref>C17</xm:sqref>
        </x14:dataValidation>
        <x14:dataValidation type="list" allowBlank="1" showInputMessage="1" showErrorMessage="1">
          <x14:formula1>
            <xm:f>'Background Data'!$A$2:$A$204</xm:f>
          </x14:formula1>
          <xm:sqref>I17</xm:sqref>
        </x14:dataValidation>
        <x14:dataValidation type="list" allowBlank="1" showInputMessage="1" showErrorMessage="1">
          <x14:formula1>
            <xm:f>'Background Data'!$A$2:$A$204</xm:f>
          </x14:formula1>
          <xm:sqref>C14</xm:sqref>
        </x14:dataValidation>
        <x14:dataValidation type="list" allowBlank="1" showInputMessage="1" showErrorMessage="1">
          <x14:formula1>
            <xm:f>'Background Data'!$A$2:$A$204</xm:f>
          </x14:formula1>
          <xm:sqref>I14</xm:sqref>
        </x14:dataValidation>
        <x14:dataValidation type="list" allowBlank="1" showInputMessage="1" showErrorMessage="1">
          <x14:formula1>
            <xm:f>'Background Data'!$A$2:$A$496</xm:f>
          </x14:formula1>
          <xm:sqref>C20:C27</xm:sqref>
        </x14:dataValidation>
        <x14:dataValidation type="list" allowBlank="1" showInputMessage="1" showErrorMessage="1">
          <x14:formula1>
            <xm:f>'Background Data'!$A$2:$A$496</xm:f>
          </x14:formula1>
          <xm:sqref>I20:I27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B1:R32"/>
  <sheetViews>
    <sheetView workbookViewId="0">
      <selection activeCell="H29" sqref="H29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10.5" bestFit="1" customWidth="1"/>
    <col min="6" max="6" width="7.5" customWidth="1"/>
    <col min="7" max="7" width="1.1640625" customWidth="1"/>
    <col min="8" max="8" width="4.83203125" customWidth="1"/>
    <col min="9" max="9" width="27.5" customWidth="1"/>
    <col min="10" max="10" width="5.5" customWidth="1"/>
    <col min="11" max="11" width="10.5" bestFit="1" customWidth="1"/>
    <col min="12" max="12" width="7.5" customWidth="1"/>
    <col min="13" max="13" width="10.5" bestFit="1" customWidth="1"/>
    <col min="14" max="14" width="7.5" customWidth="1"/>
    <col min="15" max="15" width="1.1640625" customWidth="1"/>
    <col min="16" max="16" width="5.5" customWidth="1"/>
    <col min="17" max="17" width="10.5" bestFit="1" customWidth="1"/>
    <col min="18" max="18" width="7.6640625" customWidth="1"/>
  </cols>
  <sheetData>
    <row r="1" spans="2:18" s="3" customFormat="1" ht="25" thickBot="1" x14ac:dyDescent="0.35">
      <c r="B1" s="6"/>
      <c r="C1" s="19"/>
      <c r="D1" s="251" t="s">
        <v>528</v>
      </c>
      <c r="E1" s="251"/>
      <c r="F1" s="8"/>
      <c r="G1" s="19"/>
      <c r="H1" s="19"/>
      <c r="I1" s="19"/>
      <c r="J1" s="251" t="s">
        <v>529</v>
      </c>
      <c r="K1" s="251"/>
      <c r="L1" s="8"/>
      <c r="M1" s="19"/>
      <c r="N1" s="19"/>
      <c r="O1" s="19"/>
      <c r="P1" s="19"/>
      <c r="Q1" s="19"/>
      <c r="R1" s="49"/>
    </row>
    <row r="2" spans="2:18" x14ac:dyDescent="0.2">
      <c r="B2" s="6"/>
      <c r="C2" s="1"/>
      <c r="D2" s="255" t="s">
        <v>7</v>
      </c>
      <c r="E2" s="255"/>
      <c r="F2" s="255"/>
      <c r="G2" s="44"/>
      <c r="H2" s="6"/>
      <c r="I2" s="1"/>
      <c r="J2" s="255" t="s">
        <v>7</v>
      </c>
      <c r="K2" s="255"/>
      <c r="L2" s="256"/>
      <c r="M2" s="50"/>
      <c r="N2" s="50"/>
      <c r="O2" s="2"/>
      <c r="P2" s="50"/>
      <c r="Q2" s="50"/>
      <c r="R2" s="50"/>
    </row>
    <row r="3" spans="2:18" x14ac:dyDescent="0.2">
      <c r="B3" s="5"/>
      <c r="C3" s="1"/>
      <c r="D3" s="3" t="s">
        <v>3</v>
      </c>
      <c r="E3" s="3"/>
      <c r="F3" s="3"/>
      <c r="G3" s="44"/>
      <c r="H3" s="5"/>
      <c r="I3" s="1"/>
      <c r="J3" s="3" t="s">
        <v>3</v>
      </c>
      <c r="K3" s="3"/>
      <c r="L3" s="1"/>
      <c r="M3" s="2"/>
      <c r="N3" s="2"/>
      <c r="O3" s="2"/>
      <c r="P3" s="2"/>
      <c r="Q3" s="2"/>
      <c r="R3" s="2"/>
    </row>
    <row r="4" spans="2:18" x14ac:dyDescent="0.2">
      <c r="B4" s="6"/>
      <c r="C4" s="23" t="s">
        <v>8</v>
      </c>
      <c r="D4" s="20" t="s">
        <v>9</v>
      </c>
      <c r="E4" s="18" t="s">
        <v>518</v>
      </c>
      <c r="F4" s="24" t="s">
        <v>10</v>
      </c>
      <c r="G4" s="45"/>
      <c r="H4" s="6"/>
      <c r="I4" s="23" t="s">
        <v>8</v>
      </c>
      <c r="J4" s="20" t="s">
        <v>9</v>
      </c>
      <c r="K4" s="18" t="s">
        <v>518</v>
      </c>
      <c r="L4" s="23" t="s">
        <v>10</v>
      </c>
      <c r="M4" s="51"/>
      <c r="N4" s="51"/>
      <c r="O4" s="5"/>
      <c r="P4" s="51"/>
      <c r="Q4" s="51"/>
      <c r="R4" s="51"/>
    </row>
    <row r="5" spans="2:18" x14ac:dyDescent="0.2">
      <c r="B5" s="6" t="s">
        <v>502</v>
      </c>
      <c r="C5" s="29" t="s">
        <v>530</v>
      </c>
      <c r="D5" s="30"/>
      <c r="E5" s="30"/>
      <c r="F5" s="31"/>
      <c r="G5" s="46"/>
      <c r="H5" s="6" t="s">
        <v>502</v>
      </c>
      <c r="I5" s="29" t="s">
        <v>519</v>
      </c>
      <c r="J5" s="30"/>
      <c r="K5" s="30"/>
      <c r="L5" s="34"/>
      <c r="M5" s="37"/>
      <c r="N5" s="37"/>
      <c r="O5" s="37"/>
      <c r="P5" s="37"/>
      <c r="Q5" s="37"/>
      <c r="R5" s="37"/>
    </row>
    <row r="6" spans="2:18" x14ac:dyDescent="0.2">
      <c r="B6" s="6" t="s">
        <v>503</v>
      </c>
      <c r="C6" s="25" t="s">
        <v>421</v>
      </c>
      <c r="D6" s="33"/>
      <c r="E6" s="33"/>
      <c r="F6" s="31"/>
      <c r="G6" s="46"/>
      <c r="H6" s="6" t="s">
        <v>503</v>
      </c>
      <c r="I6" s="25" t="s">
        <v>421</v>
      </c>
      <c r="J6" s="33"/>
      <c r="K6" s="33"/>
      <c r="L6" s="34"/>
      <c r="M6" s="37"/>
      <c r="N6" s="37"/>
      <c r="O6" s="37"/>
      <c r="P6" s="37"/>
      <c r="Q6" s="37"/>
      <c r="R6" s="37"/>
    </row>
    <row r="7" spans="2:18" x14ac:dyDescent="0.2">
      <c r="B7" s="6" t="s">
        <v>504</v>
      </c>
      <c r="C7" s="25" t="s">
        <v>387</v>
      </c>
      <c r="D7" s="33"/>
      <c r="E7" s="33"/>
      <c r="F7" s="31"/>
      <c r="G7" s="46"/>
      <c r="H7" s="6" t="s">
        <v>504</v>
      </c>
      <c r="I7" s="25" t="s">
        <v>387</v>
      </c>
      <c r="J7" s="33"/>
      <c r="K7" s="33"/>
      <c r="L7" s="34"/>
      <c r="M7" s="37"/>
      <c r="N7" s="37"/>
      <c r="O7" s="37"/>
      <c r="P7" s="37"/>
      <c r="Q7" s="37"/>
      <c r="R7" s="37"/>
    </row>
    <row r="8" spans="2:18" x14ac:dyDescent="0.2">
      <c r="B8" s="6" t="s">
        <v>505</v>
      </c>
      <c r="C8" s="25" t="s">
        <v>6</v>
      </c>
      <c r="D8" s="33"/>
      <c r="E8" s="33"/>
      <c r="F8" s="31"/>
      <c r="G8" s="46"/>
      <c r="H8" s="6" t="s">
        <v>505</v>
      </c>
      <c r="I8" s="25" t="s">
        <v>6</v>
      </c>
      <c r="J8" s="33"/>
      <c r="K8" s="33"/>
      <c r="L8" s="34"/>
      <c r="M8" s="37"/>
      <c r="N8" s="37"/>
      <c r="O8" s="37"/>
      <c r="P8" s="37"/>
      <c r="Q8" s="37"/>
      <c r="R8" s="37"/>
    </row>
    <row r="9" spans="2:18" x14ac:dyDescent="0.2">
      <c r="B9" s="6" t="s">
        <v>506</v>
      </c>
      <c r="C9" s="25" t="s">
        <v>487</v>
      </c>
      <c r="D9" s="33"/>
      <c r="E9" s="33"/>
      <c r="F9" s="31"/>
      <c r="G9" s="46"/>
      <c r="H9" s="6" t="s">
        <v>506</v>
      </c>
      <c r="I9" s="25" t="s">
        <v>487</v>
      </c>
      <c r="J9" s="33"/>
      <c r="K9" s="33"/>
      <c r="L9" s="34"/>
      <c r="M9" s="37"/>
      <c r="N9" s="37"/>
      <c r="O9" s="37"/>
      <c r="P9" s="37"/>
      <c r="Q9" s="37"/>
      <c r="R9" s="37"/>
    </row>
    <row r="10" spans="2:18" x14ac:dyDescent="0.2">
      <c r="B10" s="6" t="s">
        <v>507</v>
      </c>
      <c r="C10" s="25" t="s">
        <v>500</v>
      </c>
      <c r="D10" s="33"/>
      <c r="E10" s="33"/>
      <c r="F10" s="31"/>
      <c r="G10" s="46"/>
      <c r="H10" s="6" t="s">
        <v>507</v>
      </c>
      <c r="I10" s="25" t="s">
        <v>500</v>
      </c>
      <c r="J10" s="33"/>
      <c r="K10" s="33"/>
      <c r="L10" s="34"/>
      <c r="M10" s="37"/>
      <c r="N10" s="37"/>
      <c r="O10" s="37"/>
      <c r="P10" s="37"/>
      <c r="Q10" s="37"/>
      <c r="R10" s="37"/>
    </row>
    <row r="11" spans="2:18" x14ac:dyDescent="0.2">
      <c r="B11" s="6" t="s">
        <v>505</v>
      </c>
      <c r="C11" s="25" t="s">
        <v>494</v>
      </c>
      <c r="D11" s="33"/>
      <c r="E11" s="33"/>
      <c r="F11" s="31"/>
      <c r="G11" s="46"/>
      <c r="H11" s="6" t="s">
        <v>505</v>
      </c>
      <c r="I11" s="25" t="s">
        <v>494</v>
      </c>
      <c r="J11" s="33"/>
      <c r="K11" s="33"/>
      <c r="L11" s="34"/>
      <c r="M11" s="37"/>
      <c r="N11" s="37"/>
      <c r="O11" s="37"/>
      <c r="P11" s="37"/>
      <c r="Q11" s="37"/>
      <c r="R11" s="37"/>
    </row>
    <row r="12" spans="2:18" x14ac:dyDescent="0.2">
      <c r="B12" s="6"/>
      <c r="C12" s="25" t="s">
        <v>525</v>
      </c>
      <c r="D12" s="35"/>
      <c r="E12" s="36"/>
      <c r="F12" s="31"/>
      <c r="G12" s="46"/>
      <c r="H12" s="6"/>
      <c r="I12" s="25" t="s">
        <v>525</v>
      </c>
      <c r="J12" s="35"/>
      <c r="K12" s="36"/>
      <c r="L12" s="34"/>
      <c r="M12" s="37"/>
      <c r="N12" s="37"/>
      <c r="O12" s="37"/>
      <c r="P12" s="37"/>
      <c r="Q12" s="37"/>
      <c r="R12" s="37"/>
    </row>
    <row r="13" spans="2:18" x14ac:dyDescent="0.2">
      <c r="B13" s="6"/>
      <c r="C13" s="23" t="s">
        <v>531</v>
      </c>
      <c r="D13" s="20" t="s">
        <v>9</v>
      </c>
      <c r="E13" s="21" t="s">
        <v>518</v>
      </c>
      <c r="F13" s="18" t="s">
        <v>10</v>
      </c>
      <c r="G13" s="45"/>
      <c r="H13" s="6"/>
      <c r="I13" s="23" t="s">
        <v>531</v>
      </c>
      <c r="J13" s="20" t="s">
        <v>9</v>
      </c>
      <c r="K13" s="21" t="s">
        <v>518</v>
      </c>
      <c r="L13" s="22" t="s">
        <v>10</v>
      </c>
      <c r="M13" s="51"/>
      <c r="N13" s="51"/>
      <c r="O13" s="5"/>
      <c r="P13" s="51"/>
      <c r="Q13" s="51"/>
      <c r="R13" s="51"/>
    </row>
    <row r="14" spans="2:18" x14ac:dyDescent="0.2">
      <c r="B14" s="6" t="s">
        <v>508</v>
      </c>
      <c r="C14" s="25" t="s">
        <v>19</v>
      </c>
      <c r="D14" s="33">
        <v>5</v>
      </c>
      <c r="E14" s="32">
        <v>5</v>
      </c>
      <c r="F14" s="31"/>
      <c r="G14" s="46"/>
      <c r="H14" s="6" t="s">
        <v>508</v>
      </c>
      <c r="I14" s="25" t="s">
        <v>41</v>
      </c>
      <c r="J14" s="33">
        <v>5</v>
      </c>
      <c r="K14" s="32">
        <v>5</v>
      </c>
      <c r="L14" s="34"/>
      <c r="M14" s="37"/>
      <c r="N14" s="37"/>
      <c r="O14" s="37"/>
      <c r="P14" s="37"/>
      <c r="Q14" s="37"/>
      <c r="R14" s="37"/>
    </row>
    <row r="15" spans="2:18" x14ac:dyDescent="0.2">
      <c r="B15" s="5"/>
      <c r="C15" s="25"/>
      <c r="D15" s="33"/>
      <c r="E15" s="32"/>
      <c r="F15" s="31"/>
      <c r="G15" s="46"/>
      <c r="H15" s="5"/>
      <c r="I15" s="25"/>
      <c r="J15" s="33"/>
      <c r="K15" s="32"/>
      <c r="L15" s="34"/>
      <c r="M15" s="37"/>
      <c r="N15" s="37"/>
      <c r="O15" s="37"/>
      <c r="P15" s="37"/>
      <c r="Q15" s="37"/>
      <c r="R15" s="37"/>
    </row>
    <row r="16" spans="2:18" x14ac:dyDescent="0.2">
      <c r="B16" s="6"/>
      <c r="C16" s="23" t="s">
        <v>532</v>
      </c>
      <c r="D16" s="20" t="s">
        <v>9</v>
      </c>
      <c r="E16" s="21" t="s">
        <v>518</v>
      </c>
      <c r="F16" s="18" t="s">
        <v>10</v>
      </c>
      <c r="G16" s="45"/>
      <c r="H16" s="6"/>
      <c r="I16" s="23" t="s">
        <v>532</v>
      </c>
      <c r="J16" s="20" t="s">
        <v>9</v>
      </c>
      <c r="K16" s="21" t="s">
        <v>518</v>
      </c>
      <c r="L16" s="22" t="s">
        <v>10</v>
      </c>
      <c r="M16" s="51"/>
      <c r="N16" s="51"/>
      <c r="O16" s="5"/>
      <c r="P16" s="51"/>
      <c r="Q16" s="51"/>
      <c r="R16" s="51"/>
    </row>
    <row r="17" spans="2:18" x14ac:dyDescent="0.2">
      <c r="B17" s="6" t="s">
        <v>534</v>
      </c>
      <c r="C17" s="25"/>
      <c r="D17" s="33"/>
      <c r="E17" s="32"/>
      <c r="F17" s="31"/>
      <c r="G17" s="46"/>
      <c r="H17" s="6" t="s">
        <v>534</v>
      </c>
      <c r="I17" s="25" t="s">
        <v>100</v>
      </c>
      <c r="J17" s="33">
        <v>5</v>
      </c>
      <c r="K17" s="32">
        <v>5</v>
      </c>
      <c r="L17" s="34"/>
      <c r="M17" s="37"/>
      <c r="N17" s="37"/>
      <c r="O17" s="37"/>
      <c r="P17" s="37"/>
      <c r="Q17" s="37"/>
      <c r="R17" s="37"/>
    </row>
    <row r="18" spans="2:18" x14ac:dyDescent="0.2">
      <c r="B18" s="5"/>
      <c r="C18" s="25"/>
      <c r="D18" s="33"/>
      <c r="E18" s="32"/>
      <c r="F18" s="31"/>
      <c r="G18" s="46"/>
      <c r="H18" s="5"/>
      <c r="I18" s="25"/>
      <c r="J18" s="33"/>
      <c r="K18" s="32"/>
      <c r="L18" s="34"/>
      <c r="M18" s="37"/>
      <c r="N18" s="37"/>
      <c r="O18" s="37"/>
      <c r="P18" s="37"/>
      <c r="Q18" s="37"/>
      <c r="R18" s="37"/>
    </row>
    <row r="19" spans="2:18" x14ac:dyDescent="0.2">
      <c r="B19" s="6"/>
      <c r="C19" s="23" t="s">
        <v>533</v>
      </c>
      <c r="D19" s="20" t="s">
        <v>9</v>
      </c>
      <c r="E19" s="18" t="s">
        <v>518</v>
      </c>
      <c r="F19" s="23" t="s">
        <v>10</v>
      </c>
      <c r="G19" s="45"/>
      <c r="H19" s="6"/>
      <c r="I19" s="23" t="s">
        <v>533</v>
      </c>
      <c r="J19" s="20" t="s">
        <v>9</v>
      </c>
      <c r="K19" s="18" t="s">
        <v>518</v>
      </c>
      <c r="L19" s="23" t="s">
        <v>10</v>
      </c>
      <c r="M19" s="51"/>
      <c r="N19" s="51"/>
      <c r="O19" s="5"/>
      <c r="P19" s="51"/>
      <c r="Q19" s="51"/>
      <c r="R19" s="51"/>
    </row>
    <row r="20" spans="2:18" x14ac:dyDescent="0.2">
      <c r="B20" s="6" t="s">
        <v>509</v>
      </c>
      <c r="C20" s="25"/>
      <c r="D20" s="33"/>
      <c r="E20" s="32"/>
      <c r="F20" s="31"/>
      <c r="G20" s="46"/>
      <c r="H20" s="6" t="s">
        <v>509</v>
      </c>
      <c r="I20" s="25"/>
      <c r="J20" s="33"/>
      <c r="K20" s="32"/>
      <c r="L20" s="34"/>
      <c r="M20" s="37"/>
      <c r="N20" s="37"/>
      <c r="O20" s="37"/>
      <c r="P20" s="37"/>
      <c r="Q20" s="37"/>
      <c r="R20" s="37"/>
    </row>
    <row r="21" spans="2:18" x14ac:dyDescent="0.2">
      <c r="B21" s="6" t="s">
        <v>510</v>
      </c>
      <c r="C21" s="25"/>
      <c r="D21" s="33"/>
      <c r="E21" s="32"/>
      <c r="F21" s="31"/>
      <c r="G21" s="46"/>
      <c r="H21" s="6" t="s">
        <v>510</v>
      </c>
      <c r="I21" s="25"/>
      <c r="J21" s="33"/>
      <c r="K21" s="32"/>
      <c r="L21" s="34"/>
      <c r="M21" s="37"/>
      <c r="N21" s="37"/>
      <c r="O21" s="37"/>
      <c r="P21" s="37"/>
      <c r="Q21" s="37"/>
      <c r="R21" s="37"/>
    </row>
    <row r="22" spans="2:18" x14ac:dyDescent="0.2">
      <c r="B22" s="6" t="s">
        <v>511</v>
      </c>
      <c r="C22" s="25"/>
      <c r="D22" s="33"/>
      <c r="E22" s="32"/>
      <c r="F22" s="31"/>
      <c r="G22" s="46"/>
      <c r="H22" s="6" t="s">
        <v>511</v>
      </c>
      <c r="I22" s="25"/>
      <c r="J22" s="33"/>
      <c r="K22" s="32"/>
      <c r="L22" s="34"/>
      <c r="M22" s="37"/>
      <c r="N22" s="37"/>
      <c r="O22" s="37"/>
      <c r="P22" s="37"/>
      <c r="Q22" s="37"/>
      <c r="R22" s="37"/>
    </row>
    <row r="23" spans="2:18" x14ac:dyDescent="0.2">
      <c r="B23" s="6" t="s">
        <v>523</v>
      </c>
      <c r="C23" s="25"/>
      <c r="D23" s="27"/>
      <c r="E23" s="28"/>
      <c r="F23" s="37"/>
      <c r="G23" s="46"/>
      <c r="H23" s="6" t="s">
        <v>523</v>
      </c>
      <c r="I23" s="25"/>
      <c r="J23" s="27"/>
      <c r="K23" s="28"/>
      <c r="L23" s="38"/>
      <c r="M23" s="37"/>
      <c r="N23" s="37"/>
      <c r="O23" s="37"/>
      <c r="P23" s="37"/>
      <c r="Q23" s="37"/>
      <c r="R23" s="37"/>
    </row>
    <row r="24" spans="2:18" x14ac:dyDescent="0.2">
      <c r="B24" s="6"/>
      <c r="C24" s="25"/>
      <c r="D24" s="33"/>
      <c r="E24" s="32"/>
      <c r="F24" s="31"/>
      <c r="G24" s="46"/>
      <c r="H24" s="6"/>
      <c r="I24" s="25"/>
      <c r="J24" s="33"/>
      <c r="K24" s="32"/>
      <c r="L24" s="34"/>
      <c r="M24" s="37"/>
      <c r="N24" s="37"/>
      <c r="O24" s="37"/>
      <c r="P24" s="37"/>
      <c r="Q24" s="37"/>
      <c r="R24" s="37"/>
    </row>
    <row r="25" spans="2:18" x14ac:dyDescent="0.2">
      <c r="B25" s="6" t="s">
        <v>512</v>
      </c>
      <c r="C25" s="25"/>
      <c r="D25" s="33"/>
      <c r="E25" s="32"/>
      <c r="F25" s="31"/>
      <c r="G25" s="46"/>
      <c r="H25" s="6" t="s">
        <v>512</v>
      </c>
      <c r="I25" s="25"/>
      <c r="J25" s="33"/>
      <c r="K25" s="32"/>
      <c r="L25" s="34"/>
      <c r="M25" s="37"/>
      <c r="N25" s="37"/>
      <c r="O25" s="37"/>
      <c r="P25" s="37"/>
      <c r="Q25" s="37"/>
      <c r="R25" s="37"/>
    </row>
    <row r="26" spans="2:18" x14ac:dyDescent="0.2">
      <c r="B26" s="6" t="s">
        <v>513</v>
      </c>
      <c r="C26" s="25"/>
      <c r="D26" s="33"/>
      <c r="E26" s="32"/>
      <c r="F26" s="31"/>
      <c r="G26" s="46"/>
      <c r="H26" s="6" t="s">
        <v>513</v>
      </c>
      <c r="I26" s="25"/>
      <c r="J26" s="33"/>
      <c r="K26" s="32"/>
      <c r="L26" s="34"/>
      <c r="M26" s="37"/>
      <c r="N26" s="37"/>
      <c r="O26" s="37"/>
      <c r="P26" s="37"/>
      <c r="Q26" s="37"/>
      <c r="R26" s="37"/>
    </row>
    <row r="27" spans="2:18" x14ac:dyDescent="0.2">
      <c r="B27" s="6" t="s">
        <v>514</v>
      </c>
      <c r="C27" s="25"/>
      <c r="D27" s="33"/>
      <c r="E27" s="32"/>
      <c r="F27" s="31"/>
      <c r="G27" s="46"/>
      <c r="H27" s="6" t="s">
        <v>514</v>
      </c>
      <c r="I27" s="25"/>
      <c r="J27" s="33"/>
      <c r="K27" s="32"/>
      <c r="L27" s="34"/>
      <c r="M27" s="37"/>
      <c r="N27" s="37"/>
      <c r="O27" s="37"/>
      <c r="P27" s="37"/>
      <c r="Q27" s="37"/>
      <c r="R27" s="37"/>
    </row>
    <row r="28" spans="2:18" x14ac:dyDescent="0.2">
      <c r="B28" s="6"/>
      <c r="C28" s="23" t="s">
        <v>12</v>
      </c>
      <c r="D28" s="20" t="s">
        <v>9</v>
      </c>
      <c r="E28" s="21" t="s">
        <v>518</v>
      </c>
      <c r="F28" s="18" t="s">
        <v>10</v>
      </c>
      <c r="G28" s="45"/>
      <c r="H28" s="6"/>
      <c r="I28" s="23" t="s">
        <v>12</v>
      </c>
      <c r="J28" s="20" t="s">
        <v>9</v>
      </c>
      <c r="K28" s="21" t="s">
        <v>518</v>
      </c>
      <c r="L28" s="22" t="s">
        <v>10</v>
      </c>
      <c r="M28" s="51"/>
      <c r="N28" s="51"/>
      <c r="O28" s="5"/>
      <c r="P28" s="51"/>
      <c r="Q28" s="51"/>
      <c r="R28" s="51"/>
    </row>
    <row r="29" spans="2:18" x14ac:dyDescent="0.2">
      <c r="B29" s="6" t="s">
        <v>515</v>
      </c>
      <c r="C29" s="25" t="s">
        <v>1</v>
      </c>
      <c r="D29" s="33"/>
      <c r="E29" s="32"/>
      <c r="F29" s="31"/>
      <c r="G29" s="46"/>
      <c r="H29" s="6" t="s">
        <v>515</v>
      </c>
      <c r="I29" s="25" t="s">
        <v>1</v>
      </c>
      <c r="J29" s="33"/>
      <c r="K29" s="32"/>
      <c r="L29" s="34"/>
      <c r="M29" s="37"/>
      <c r="N29" s="37"/>
      <c r="O29" s="37"/>
      <c r="P29" s="37"/>
      <c r="Q29" s="37"/>
      <c r="R29" s="37"/>
    </row>
    <row r="30" spans="2:18" x14ac:dyDescent="0.2">
      <c r="B30" s="6" t="s">
        <v>516</v>
      </c>
      <c r="C30" s="25" t="s">
        <v>2</v>
      </c>
      <c r="D30" s="33"/>
      <c r="E30" s="32"/>
      <c r="F30" s="31"/>
      <c r="G30" s="47"/>
      <c r="H30" s="6" t="s">
        <v>516</v>
      </c>
      <c r="I30" s="25" t="s">
        <v>2</v>
      </c>
      <c r="J30" s="33"/>
      <c r="K30" s="32"/>
      <c r="L30" s="34"/>
      <c r="M30" s="37"/>
      <c r="N30" s="37"/>
      <c r="O30" s="37"/>
      <c r="P30" s="37"/>
      <c r="Q30" s="37"/>
      <c r="R30" s="37"/>
    </row>
    <row r="31" spans="2:18" ht="16" thickBot="1" x14ac:dyDescent="0.25">
      <c r="B31" s="7" t="s">
        <v>517</v>
      </c>
      <c r="C31" s="26"/>
      <c r="D31" s="39"/>
      <c r="E31" s="40"/>
      <c r="F31" s="41"/>
      <c r="G31" s="48"/>
      <c r="H31" s="7" t="s">
        <v>517</v>
      </c>
      <c r="I31" s="26"/>
      <c r="J31" s="39"/>
      <c r="K31" s="40"/>
      <c r="L31" s="42"/>
      <c r="M31" s="52"/>
      <c r="N31" s="52"/>
      <c r="O31" s="52"/>
      <c r="P31" s="52"/>
      <c r="Q31" s="52"/>
      <c r="R31" s="52"/>
    </row>
    <row r="32" spans="2:18" x14ac:dyDescent="0.2">
      <c r="G32" s="3"/>
      <c r="L32" s="3"/>
      <c r="M32" s="3"/>
    </row>
  </sheetData>
  <mergeCells count="4">
    <mergeCell ref="D1:E1"/>
    <mergeCell ref="J1:K1"/>
    <mergeCell ref="D2:F2"/>
    <mergeCell ref="J2:L2"/>
  </mergeCells>
  <dataValidations count="5">
    <dataValidation type="list" allowBlank="1" showInputMessage="1" showErrorMessage="1" sqref="I18">
      <formula1>$E$2:$E$132</formula1>
    </dataValidation>
    <dataValidation type="list" allowBlank="1" showInputMessage="1" showErrorMessage="1" sqref="I15">
      <formula1>$E$2:$E$132</formula1>
    </dataValidation>
    <dataValidation type="list" allowBlank="1" showInputMessage="1" showErrorMessage="1" sqref="C18">
      <formula1>$E$2:$E$132</formula1>
    </dataValidation>
    <dataValidation type="list" allowBlank="1" showInputMessage="1" showErrorMessage="1" sqref="C15">
      <formula1>$E$2:$E$132</formula1>
    </dataValidation>
    <dataValidation type="list" allowBlank="1" showInputMessage="1" showErrorMessage="1" sqref="I5:I12">
      <formula1>$E$2:$E$132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Data'!$Q$3:$Q$5</xm:f>
          </x14:formula1>
          <xm:sqref>C29:C31 I29:I31</xm:sqref>
        </x14:dataValidation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Data'!$A$2:$A$204</xm:f>
          </x14:formula1>
          <xm:sqref>C17</xm:sqref>
        </x14:dataValidation>
        <x14:dataValidation type="list" allowBlank="1" showInputMessage="1" showErrorMessage="1">
          <x14:formula1>
            <xm:f>'Background Data'!$A$2:$A$204</xm:f>
          </x14:formula1>
          <xm:sqref>I17</xm:sqref>
        </x14:dataValidation>
        <x14:dataValidation type="list" allowBlank="1" showInputMessage="1" showErrorMessage="1">
          <x14:formula1>
            <xm:f>'Background Data'!$A$2:$A$204</xm:f>
          </x14:formula1>
          <xm:sqref>C14</xm:sqref>
        </x14:dataValidation>
        <x14:dataValidation type="list" allowBlank="1" showInputMessage="1" showErrorMessage="1">
          <x14:formula1>
            <xm:f>'Background Data'!$A$2:$A$204</xm:f>
          </x14:formula1>
          <xm:sqref>I14</xm:sqref>
        </x14:dataValidation>
        <x14:dataValidation type="list" allowBlank="1" showInputMessage="1" showErrorMessage="1">
          <x14:formula1>
            <xm:f>'Background Data'!$A$2:$A$496</xm:f>
          </x14:formula1>
          <xm:sqref>C20:C27</xm:sqref>
        </x14:dataValidation>
        <x14:dataValidation type="list" allowBlank="1" showInputMessage="1" showErrorMessage="1">
          <x14:formula1>
            <xm:f>'Background Data'!$A$2:$A$496</xm:f>
          </x14:formula1>
          <xm:sqref>I20:I27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B1:R32"/>
  <sheetViews>
    <sheetView workbookViewId="0">
      <selection activeCell="C35" sqref="C35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10.5" bestFit="1" customWidth="1"/>
    <col min="6" max="6" width="7.5" customWidth="1"/>
    <col min="7" max="7" width="1.1640625" customWidth="1"/>
    <col min="8" max="8" width="4.83203125" customWidth="1"/>
    <col min="9" max="9" width="27.5" customWidth="1"/>
    <col min="10" max="10" width="5.5" customWidth="1"/>
    <col min="11" max="11" width="10.5" bestFit="1" customWidth="1"/>
    <col min="12" max="12" width="7.5" customWidth="1"/>
    <col min="13" max="13" width="10.5" bestFit="1" customWidth="1"/>
    <col min="14" max="14" width="7.5" customWidth="1"/>
    <col min="15" max="15" width="1.1640625" customWidth="1"/>
    <col min="16" max="16" width="5.5" customWidth="1"/>
    <col min="17" max="17" width="10.5" bestFit="1" customWidth="1"/>
    <col min="18" max="18" width="7.6640625" customWidth="1"/>
  </cols>
  <sheetData>
    <row r="1" spans="2:18" s="3" customFormat="1" ht="25" thickBot="1" x14ac:dyDescent="0.35">
      <c r="B1" s="6"/>
      <c r="C1" s="19"/>
      <c r="D1" s="251" t="s">
        <v>528</v>
      </c>
      <c r="E1" s="251"/>
      <c r="F1" s="8"/>
      <c r="G1" s="19"/>
      <c r="H1" s="19"/>
      <c r="I1" s="19"/>
      <c r="J1" s="251" t="s">
        <v>529</v>
      </c>
      <c r="K1" s="251"/>
      <c r="L1" s="8"/>
      <c r="M1" s="19"/>
      <c r="N1" s="19"/>
      <c r="O1" s="19"/>
      <c r="P1" s="19"/>
      <c r="Q1" s="19"/>
      <c r="R1" s="49"/>
    </row>
    <row r="2" spans="2:18" x14ac:dyDescent="0.2">
      <c r="B2" s="6"/>
      <c r="C2" s="1"/>
      <c r="D2" s="255" t="s">
        <v>7</v>
      </c>
      <c r="E2" s="255"/>
      <c r="F2" s="255"/>
      <c r="G2" s="44"/>
      <c r="H2" s="6"/>
      <c r="I2" s="1"/>
      <c r="J2" s="255" t="s">
        <v>7</v>
      </c>
      <c r="K2" s="255"/>
      <c r="L2" s="256"/>
      <c r="M2" s="50"/>
      <c r="N2" s="50"/>
      <c r="O2" s="2"/>
      <c r="P2" s="50"/>
      <c r="Q2" s="50"/>
      <c r="R2" s="50"/>
    </row>
    <row r="3" spans="2:18" x14ac:dyDescent="0.2">
      <c r="B3" s="5"/>
      <c r="C3" s="1"/>
      <c r="D3" s="3" t="s">
        <v>3</v>
      </c>
      <c r="E3" s="3"/>
      <c r="F3" s="3"/>
      <c r="G3" s="44"/>
      <c r="H3" s="5"/>
      <c r="I3" s="1"/>
      <c r="J3" s="3" t="s">
        <v>3</v>
      </c>
      <c r="K3" s="3"/>
      <c r="L3" s="1"/>
      <c r="M3" s="2"/>
      <c r="N3" s="2"/>
      <c r="O3" s="2"/>
      <c r="P3" s="2"/>
      <c r="Q3" s="2"/>
      <c r="R3" s="2"/>
    </row>
    <row r="4" spans="2:18" x14ac:dyDescent="0.2">
      <c r="B4" s="6"/>
      <c r="C4" s="23" t="s">
        <v>8</v>
      </c>
      <c r="D4" s="20" t="s">
        <v>9</v>
      </c>
      <c r="E4" s="18" t="s">
        <v>518</v>
      </c>
      <c r="F4" s="24" t="s">
        <v>10</v>
      </c>
      <c r="G4" s="45"/>
      <c r="H4" s="6"/>
      <c r="I4" s="23" t="s">
        <v>8</v>
      </c>
      <c r="J4" s="20" t="s">
        <v>9</v>
      </c>
      <c r="K4" s="18" t="s">
        <v>518</v>
      </c>
      <c r="L4" s="23" t="s">
        <v>10</v>
      </c>
      <c r="M4" s="51"/>
      <c r="N4" s="51"/>
      <c r="O4" s="5"/>
      <c r="P4" s="51"/>
      <c r="Q4" s="51"/>
      <c r="R4" s="51"/>
    </row>
    <row r="5" spans="2:18" x14ac:dyDescent="0.2">
      <c r="B5" s="6" t="s">
        <v>502</v>
      </c>
      <c r="C5" s="29" t="s">
        <v>530</v>
      </c>
      <c r="D5" s="30"/>
      <c r="E5" s="30"/>
      <c r="F5" s="31"/>
      <c r="G5" s="46"/>
      <c r="H5" s="6" t="s">
        <v>502</v>
      </c>
      <c r="I5" s="29" t="s">
        <v>519</v>
      </c>
      <c r="J5" s="30"/>
      <c r="K5" s="30"/>
      <c r="L5" s="34"/>
      <c r="M5" s="37"/>
      <c r="N5" s="37"/>
      <c r="O5" s="37"/>
      <c r="P5" s="37"/>
      <c r="Q5" s="37"/>
      <c r="R5" s="37"/>
    </row>
    <row r="6" spans="2:18" x14ac:dyDescent="0.2">
      <c r="B6" s="6" t="s">
        <v>503</v>
      </c>
      <c r="C6" s="25" t="s">
        <v>421</v>
      </c>
      <c r="D6" s="33"/>
      <c r="E6" s="33"/>
      <c r="F6" s="31"/>
      <c r="G6" s="46"/>
      <c r="H6" s="6" t="s">
        <v>503</v>
      </c>
      <c r="I6" s="25" t="s">
        <v>421</v>
      </c>
      <c r="J6" s="33"/>
      <c r="K6" s="33"/>
      <c r="L6" s="34"/>
      <c r="M6" s="37"/>
      <c r="N6" s="37"/>
      <c r="O6" s="37"/>
      <c r="P6" s="37"/>
      <c r="Q6" s="37"/>
      <c r="R6" s="37"/>
    </row>
    <row r="7" spans="2:18" x14ac:dyDescent="0.2">
      <c r="B7" s="6" t="s">
        <v>504</v>
      </c>
      <c r="C7" s="25" t="s">
        <v>387</v>
      </c>
      <c r="D7" s="33"/>
      <c r="E7" s="33"/>
      <c r="F7" s="31"/>
      <c r="G7" s="46"/>
      <c r="H7" s="6" t="s">
        <v>504</v>
      </c>
      <c r="I7" s="25" t="s">
        <v>387</v>
      </c>
      <c r="J7" s="33"/>
      <c r="K7" s="33"/>
      <c r="L7" s="34"/>
      <c r="M7" s="37"/>
      <c r="N7" s="37"/>
      <c r="O7" s="37"/>
      <c r="P7" s="37"/>
      <c r="Q7" s="37"/>
      <c r="R7" s="37"/>
    </row>
    <row r="8" spans="2:18" x14ac:dyDescent="0.2">
      <c r="B8" s="6" t="s">
        <v>505</v>
      </c>
      <c r="C8" s="25" t="s">
        <v>6</v>
      </c>
      <c r="D8" s="33"/>
      <c r="E8" s="33"/>
      <c r="F8" s="31"/>
      <c r="G8" s="46"/>
      <c r="H8" s="6" t="s">
        <v>505</v>
      </c>
      <c r="I8" s="25" t="s">
        <v>6</v>
      </c>
      <c r="J8" s="33"/>
      <c r="K8" s="33"/>
      <c r="L8" s="34"/>
      <c r="M8" s="37"/>
      <c r="N8" s="37"/>
      <c r="O8" s="37"/>
      <c r="P8" s="37"/>
      <c r="Q8" s="37"/>
      <c r="R8" s="37"/>
    </row>
    <row r="9" spans="2:18" x14ac:dyDescent="0.2">
      <c r="B9" s="6" t="s">
        <v>506</v>
      </c>
      <c r="C9" s="25" t="s">
        <v>487</v>
      </c>
      <c r="D9" s="33"/>
      <c r="E9" s="33"/>
      <c r="F9" s="31"/>
      <c r="G9" s="46"/>
      <c r="H9" s="6" t="s">
        <v>506</v>
      </c>
      <c r="I9" s="25" t="s">
        <v>487</v>
      </c>
      <c r="J9" s="33"/>
      <c r="K9" s="33"/>
      <c r="L9" s="34"/>
      <c r="M9" s="37"/>
      <c r="N9" s="37"/>
      <c r="O9" s="37"/>
      <c r="P9" s="37"/>
      <c r="Q9" s="37"/>
      <c r="R9" s="37"/>
    </row>
    <row r="10" spans="2:18" x14ac:dyDescent="0.2">
      <c r="B10" s="6" t="s">
        <v>507</v>
      </c>
      <c r="C10" s="25" t="s">
        <v>500</v>
      </c>
      <c r="D10" s="33"/>
      <c r="E10" s="33"/>
      <c r="F10" s="31"/>
      <c r="G10" s="46"/>
      <c r="H10" s="6" t="s">
        <v>507</v>
      </c>
      <c r="I10" s="25" t="s">
        <v>500</v>
      </c>
      <c r="J10" s="33"/>
      <c r="K10" s="33"/>
      <c r="L10" s="34"/>
      <c r="M10" s="37"/>
      <c r="N10" s="37"/>
      <c r="O10" s="37"/>
      <c r="P10" s="37"/>
      <c r="Q10" s="37"/>
      <c r="R10" s="37"/>
    </row>
    <row r="11" spans="2:18" x14ac:dyDescent="0.2">
      <c r="B11" s="6" t="s">
        <v>505</v>
      </c>
      <c r="C11" s="25" t="s">
        <v>494</v>
      </c>
      <c r="D11" s="33"/>
      <c r="E11" s="33"/>
      <c r="F11" s="31"/>
      <c r="G11" s="46"/>
      <c r="H11" s="6" t="s">
        <v>505</v>
      </c>
      <c r="I11" s="25" t="s">
        <v>494</v>
      </c>
      <c r="J11" s="33"/>
      <c r="K11" s="33"/>
      <c r="L11" s="34"/>
      <c r="M11" s="37"/>
      <c r="N11" s="37"/>
      <c r="O11" s="37"/>
      <c r="P11" s="37"/>
      <c r="Q11" s="37"/>
      <c r="R11" s="37"/>
    </row>
    <row r="12" spans="2:18" x14ac:dyDescent="0.2">
      <c r="B12" s="6"/>
      <c r="C12" s="25" t="s">
        <v>525</v>
      </c>
      <c r="D12" s="35"/>
      <c r="E12" s="36"/>
      <c r="F12" s="31"/>
      <c r="G12" s="46"/>
      <c r="H12" s="6"/>
      <c r="I12" s="25" t="s">
        <v>525</v>
      </c>
      <c r="J12" s="35"/>
      <c r="K12" s="36"/>
      <c r="L12" s="34"/>
      <c r="M12" s="37"/>
      <c r="N12" s="37"/>
      <c r="O12" s="37"/>
      <c r="P12" s="37"/>
      <c r="Q12" s="37"/>
      <c r="R12" s="37"/>
    </row>
    <row r="13" spans="2:18" x14ac:dyDescent="0.2">
      <c r="B13" s="6"/>
      <c r="C13" s="23" t="s">
        <v>531</v>
      </c>
      <c r="D13" s="20" t="s">
        <v>9</v>
      </c>
      <c r="E13" s="21" t="s">
        <v>518</v>
      </c>
      <c r="F13" s="18" t="s">
        <v>10</v>
      </c>
      <c r="G13" s="45"/>
      <c r="H13" s="6"/>
      <c r="I13" s="23" t="s">
        <v>531</v>
      </c>
      <c r="J13" s="20" t="s">
        <v>9</v>
      </c>
      <c r="K13" s="21" t="s">
        <v>518</v>
      </c>
      <c r="L13" s="22" t="s">
        <v>10</v>
      </c>
      <c r="M13" s="51"/>
      <c r="N13" s="51"/>
      <c r="O13" s="5"/>
      <c r="P13" s="51"/>
      <c r="Q13" s="51"/>
      <c r="R13" s="51"/>
    </row>
    <row r="14" spans="2:18" x14ac:dyDescent="0.2">
      <c r="B14" s="6" t="s">
        <v>508</v>
      </c>
      <c r="C14" s="25" t="s">
        <v>19</v>
      </c>
      <c r="D14" s="33">
        <v>5</v>
      </c>
      <c r="E14" s="32">
        <v>5</v>
      </c>
      <c r="F14" s="31"/>
      <c r="G14" s="46"/>
      <c r="H14" s="6" t="s">
        <v>508</v>
      </c>
      <c r="I14" s="25" t="s">
        <v>41</v>
      </c>
      <c r="J14" s="33">
        <v>5</v>
      </c>
      <c r="K14" s="32">
        <v>5</v>
      </c>
      <c r="L14" s="34"/>
      <c r="M14" s="37"/>
      <c r="N14" s="37"/>
      <c r="O14" s="37"/>
      <c r="P14" s="37"/>
      <c r="Q14" s="37"/>
      <c r="R14" s="37"/>
    </row>
    <row r="15" spans="2:18" x14ac:dyDescent="0.2">
      <c r="B15" s="5"/>
      <c r="C15" s="25"/>
      <c r="D15" s="33"/>
      <c r="E15" s="32"/>
      <c r="F15" s="31"/>
      <c r="G15" s="46"/>
      <c r="H15" s="5"/>
      <c r="I15" s="25"/>
      <c r="J15" s="33"/>
      <c r="K15" s="32"/>
      <c r="L15" s="34"/>
      <c r="M15" s="37"/>
      <c r="N15" s="37"/>
      <c r="O15" s="37"/>
      <c r="P15" s="37"/>
      <c r="Q15" s="37"/>
      <c r="R15" s="37"/>
    </row>
    <row r="16" spans="2:18" x14ac:dyDescent="0.2">
      <c r="B16" s="6"/>
      <c r="C16" s="23" t="s">
        <v>532</v>
      </c>
      <c r="D16" s="20" t="s">
        <v>9</v>
      </c>
      <c r="E16" s="21" t="s">
        <v>518</v>
      </c>
      <c r="F16" s="18" t="s">
        <v>10</v>
      </c>
      <c r="G16" s="45"/>
      <c r="H16" s="6"/>
      <c r="I16" s="23" t="s">
        <v>532</v>
      </c>
      <c r="J16" s="20" t="s">
        <v>9</v>
      </c>
      <c r="K16" s="21" t="s">
        <v>518</v>
      </c>
      <c r="L16" s="22" t="s">
        <v>10</v>
      </c>
      <c r="M16" s="51"/>
      <c r="N16" s="51"/>
      <c r="O16" s="5"/>
      <c r="P16" s="51"/>
      <c r="Q16" s="51"/>
      <c r="R16" s="51"/>
    </row>
    <row r="17" spans="2:18" x14ac:dyDescent="0.2">
      <c r="B17" s="6" t="s">
        <v>534</v>
      </c>
      <c r="C17" s="25"/>
      <c r="D17" s="33"/>
      <c r="E17" s="32"/>
      <c r="F17" s="31"/>
      <c r="G17" s="46"/>
      <c r="H17" s="6" t="s">
        <v>534</v>
      </c>
      <c r="I17" s="25" t="s">
        <v>100</v>
      </c>
      <c r="J17" s="33">
        <v>5</v>
      </c>
      <c r="K17" s="32">
        <v>5</v>
      </c>
      <c r="L17" s="34"/>
      <c r="M17" s="37"/>
      <c r="N17" s="37"/>
      <c r="O17" s="37"/>
      <c r="P17" s="37"/>
      <c r="Q17" s="37"/>
      <c r="R17" s="37"/>
    </row>
    <row r="18" spans="2:18" x14ac:dyDescent="0.2">
      <c r="B18" s="5"/>
      <c r="C18" s="25"/>
      <c r="D18" s="33"/>
      <c r="E18" s="32"/>
      <c r="F18" s="31"/>
      <c r="G18" s="46"/>
      <c r="H18" s="5"/>
      <c r="I18" s="25"/>
      <c r="J18" s="33"/>
      <c r="K18" s="32"/>
      <c r="L18" s="34"/>
      <c r="M18" s="37"/>
      <c r="N18" s="37"/>
      <c r="O18" s="37"/>
      <c r="P18" s="37"/>
      <c r="Q18" s="37"/>
      <c r="R18" s="37"/>
    </row>
    <row r="19" spans="2:18" x14ac:dyDescent="0.2">
      <c r="B19" s="6"/>
      <c r="C19" s="23" t="s">
        <v>533</v>
      </c>
      <c r="D19" s="20" t="s">
        <v>9</v>
      </c>
      <c r="E19" s="18" t="s">
        <v>518</v>
      </c>
      <c r="F19" s="23" t="s">
        <v>10</v>
      </c>
      <c r="G19" s="45"/>
      <c r="H19" s="6"/>
      <c r="I19" s="23" t="s">
        <v>533</v>
      </c>
      <c r="J19" s="20" t="s">
        <v>9</v>
      </c>
      <c r="K19" s="18" t="s">
        <v>518</v>
      </c>
      <c r="L19" s="23" t="s">
        <v>10</v>
      </c>
      <c r="M19" s="51"/>
      <c r="N19" s="51"/>
      <c r="O19" s="5"/>
      <c r="P19" s="51"/>
      <c r="Q19" s="51"/>
      <c r="R19" s="51"/>
    </row>
    <row r="20" spans="2:18" x14ac:dyDescent="0.2">
      <c r="B20" s="6" t="s">
        <v>509</v>
      </c>
      <c r="C20" s="25"/>
      <c r="D20" s="33"/>
      <c r="E20" s="32"/>
      <c r="F20" s="31"/>
      <c r="G20" s="46"/>
      <c r="H20" s="6" t="s">
        <v>509</v>
      </c>
      <c r="I20" s="25"/>
      <c r="J20" s="33"/>
      <c r="K20" s="32"/>
      <c r="L20" s="34"/>
      <c r="M20" s="37"/>
      <c r="N20" s="37"/>
      <c r="O20" s="37"/>
      <c r="P20" s="37"/>
      <c r="Q20" s="37"/>
      <c r="R20" s="37"/>
    </row>
    <row r="21" spans="2:18" x14ac:dyDescent="0.2">
      <c r="B21" s="6" t="s">
        <v>510</v>
      </c>
      <c r="C21" s="25"/>
      <c r="D21" s="33"/>
      <c r="E21" s="32"/>
      <c r="F21" s="31"/>
      <c r="G21" s="46"/>
      <c r="H21" s="6" t="s">
        <v>510</v>
      </c>
      <c r="I21" s="25"/>
      <c r="J21" s="33"/>
      <c r="K21" s="32"/>
      <c r="L21" s="34"/>
      <c r="M21" s="37"/>
      <c r="N21" s="37"/>
      <c r="O21" s="37"/>
      <c r="P21" s="37"/>
      <c r="Q21" s="37"/>
      <c r="R21" s="37"/>
    </row>
    <row r="22" spans="2:18" x14ac:dyDescent="0.2">
      <c r="B22" s="6" t="s">
        <v>511</v>
      </c>
      <c r="C22" s="25"/>
      <c r="D22" s="33"/>
      <c r="E22" s="32"/>
      <c r="F22" s="31"/>
      <c r="G22" s="46"/>
      <c r="H22" s="6" t="s">
        <v>511</v>
      </c>
      <c r="I22" s="25"/>
      <c r="J22" s="33"/>
      <c r="K22" s="32"/>
      <c r="L22" s="34"/>
      <c r="M22" s="37"/>
      <c r="N22" s="37"/>
      <c r="O22" s="37"/>
      <c r="P22" s="37"/>
      <c r="Q22" s="37"/>
      <c r="R22" s="37"/>
    </row>
    <row r="23" spans="2:18" x14ac:dyDescent="0.2">
      <c r="B23" s="6" t="s">
        <v>523</v>
      </c>
      <c r="C23" s="25"/>
      <c r="D23" s="27"/>
      <c r="E23" s="28"/>
      <c r="F23" s="37"/>
      <c r="G23" s="46"/>
      <c r="H23" s="6" t="s">
        <v>523</v>
      </c>
      <c r="I23" s="25"/>
      <c r="J23" s="27"/>
      <c r="K23" s="28"/>
      <c r="L23" s="38"/>
      <c r="M23" s="37"/>
      <c r="N23" s="37"/>
      <c r="O23" s="37"/>
      <c r="P23" s="37"/>
      <c r="Q23" s="37"/>
      <c r="R23" s="37"/>
    </row>
    <row r="24" spans="2:18" x14ac:dyDescent="0.2">
      <c r="B24" s="6"/>
      <c r="C24" s="25"/>
      <c r="D24" s="33"/>
      <c r="E24" s="32"/>
      <c r="F24" s="31"/>
      <c r="G24" s="46"/>
      <c r="H24" s="6"/>
      <c r="I24" s="25"/>
      <c r="J24" s="33"/>
      <c r="K24" s="32"/>
      <c r="L24" s="34"/>
      <c r="M24" s="37"/>
      <c r="N24" s="37"/>
      <c r="O24" s="37"/>
      <c r="P24" s="37"/>
      <c r="Q24" s="37"/>
      <c r="R24" s="37"/>
    </row>
    <row r="25" spans="2:18" x14ac:dyDescent="0.2">
      <c r="B25" s="6" t="s">
        <v>512</v>
      </c>
      <c r="C25" s="25"/>
      <c r="D25" s="33"/>
      <c r="E25" s="32"/>
      <c r="F25" s="31"/>
      <c r="G25" s="46"/>
      <c r="H25" s="6" t="s">
        <v>512</v>
      </c>
      <c r="I25" s="25"/>
      <c r="J25" s="33"/>
      <c r="K25" s="32"/>
      <c r="L25" s="34"/>
      <c r="M25" s="37"/>
      <c r="N25" s="37"/>
      <c r="O25" s="37"/>
      <c r="P25" s="37"/>
      <c r="Q25" s="37"/>
      <c r="R25" s="37"/>
    </row>
    <row r="26" spans="2:18" x14ac:dyDescent="0.2">
      <c r="B26" s="6" t="s">
        <v>513</v>
      </c>
      <c r="C26" s="25"/>
      <c r="D26" s="33"/>
      <c r="E26" s="32"/>
      <c r="F26" s="31"/>
      <c r="G26" s="46"/>
      <c r="H26" s="6" t="s">
        <v>513</v>
      </c>
      <c r="I26" s="25"/>
      <c r="J26" s="33"/>
      <c r="K26" s="32"/>
      <c r="L26" s="34"/>
      <c r="M26" s="37"/>
      <c r="N26" s="37"/>
      <c r="O26" s="37"/>
      <c r="P26" s="37"/>
      <c r="Q26" s="37"/>
      <c r="R26" s="37"/>
    </row>
    <row r="27" spans="2:18" x14ac:dyDescent="0.2">
      <c r="B27" s="6" t="s">
        <v>514</v>
      </c>
      <c r="C27" s="25"/>
      <c r="D27" s="33"/>
      <c r="E27" s="32"/>
      <c r="F27" s="31"/>
      <c r="G27" s="46"/>
      <c r="H27" s="6" t="s">
        <v>514</v>
      </c>
      <c r="I27" s="25"/>
      <c r="J27" s="33"/>
      <c r="K27" s="32"/>
      <c r="L27" s="34"/>
      <c r="M27" s="37"/>
      <c r="N27" s="37"/>
      <c r="O27" s="37"/>
      <c r="P27" s="37"/>
      <c r="Q27" s="37"/>
      <c r="R27" s="37"/>
    </row>
    <row r="28" spans="2:18" x14ac:dyDescent="0.2">
      <c r="B28" s="6"/>
      <c r="C28" s="23" t="s">
        <v>12</v>
      </c>
      <c r="D28" s="20" t="s">
        <v>9</v>
      </c>
      <c r="E28" s="21" t="s">
        <v>518</v>
      </c>
      <c r="F28" s="18" t="s">
        <v>10</v>
      </c>
      <c r="G28" s="45"/>
      <c r="H28" s="6"/>
      <c r="I28" s="23" t="s">
        <v>12</v>
      </c>
      <c r="J28" s="20" t="s">
        <v>9</v>
      </c>
      <c r="K28" s="21" t="s">
        <v>518</v>
      </c>
      <c r="L28" s="22" t="s">
        <v>10</v>
      </c>
      <c r="M28" s="51"/>
      <c r="N28" s="51"/>
      <c r="O28" s="5"/>
      <c r="P28" s="51"/>
      <c r="Q28" s="51"/>
      <c r="R28" s="51"/>
    </row>
    <row r="29" spans="2:18" x14ac:dyDescent="0.2">
      <c r="B29" s="6" t="s">
        <v>515</v>
      </c>
      <c r="C29" s="25" t="s">
        <v>1</v>
      </c>
      <c r="D29" s="33"/>
      <c r="E29" s="32"/>
      <c r="F29" s="31"/>
      <c r="G29" s="46"/>
      <c r="H29" s="6" t="s">
        <v>515</v>
      </c>
      <c r="I29" s="25" t="s">
        <v>1</v>
      </c>
      <c r="J29" s="33"/>
      <c r="K29" s="32"/>
      <c r="L29" s="34"/>
      <c r="M29" s="37"/>
      <c r="N29" s="37"/>
      <c r="O29" s="37"/>
      <c r="P29" s="37"/>
      <c r="Q29" s="37"/>
      <c r="R29" s="37"/>
    </row>
    <row r="30" spans="2:18" x14ac:dyDescent="0.2">
      <c r="B30" s="6" t="s">
        <v>516</v>
      </c>
      <c r="C30" s="25" t="s">
        <v>2</v>
      </c>
      <c r="D30" s="33"/>
      <c r="E30" s="32"/>
      <c r="F30" s="31"/>
      <c r="G30" s="47"/>
      <c r="H30" s="6" t="s">
        <v>516</v>
      </c>
      <c r="I30" s="25" t="s">
        <v>2</v>
      </c>
      <c r="J30" s="33"/>
      <c r="K30" s="32"/>
      <c r="L30" s="34"/>
      <c r="M30" s="37"/>
      <c r="N30" s="37"/>
      <c r="O30" s="37"/>
      <c r="P30" s="37"/>
      <c r="Q30" s="37"/>
      <c r="R30" s="37"/>
    </row>
    <row r="31" spans="2:18" ht="16" thickBot="1" x14ac:dyDescent="0.25">
      <c r="B31" s="7" t="s">
        <v>517</v>
      </c>
      <c r="C31" s="26"/>
      <c r="D31" s="39"/>
      <c r="E31" s="40"/>
      <c r="F31" s="41"/>
      <c r="G31" s="48"/>
      <c r="H31" s="7" t="s">
        <v>517</v>
      </c>
      <c r="I31" s="26"/>
      <c r="J31" s="39"/>
      <c r="K31" s="40"/>
      <c r="L31" s="42"/>
      <c r="M31" s="52"/>
      <c r="N31" s="52"/>
      <c r="O31" s="52"/>
      <c r="P31" s="52"/>
      <c r="Q31" s="52"/>
      <c r="R31" s="52"/>
    </row>
    <row r="32" spans="2:18" x14ac:dyDescent="0.2">
      <c r="G32" s="3"/>
      <c r="L32" s="3"/>
      <c r="M32" s="3"/>
    </row>
  </sheetData>
  <mergeCells count="4">
    <mergeCell ref="D1:E1"/>
    <mergeCell ref="J1:K1"/>
    <mergeCell ref="D2:F2"/>
    <mergeCell ref="J2:L2"/>
  </mergeCells>
  <dataValidations count="5">
    <dataValidation type="list" allowBlank="1" showInputMessage="1" showErrorMessage="1" sqref="I18">
      <formula1>$E$2:$E$132</formula1>
    </dataValidation>
    <dataValidation type="list" allowBlank="1" showInputMessage="1" showErrorMessage="1" sqref="I15">
      <formula1>$E$2:$E$132</formula1>
    </dataValidation>
    <dataValidation type="list" allowBlank="1" showInputMessage="1" showErrorMessage="1" sqref="C18">
      <formula1>$E$2:$E$132</formula1>
    </dataValidation>
    <dataValidation type="list" allowBlank="1" showInputMessage="1" showErrorMessage="1" sqref="C15">
      <formula1>$E$2:$E$132</formula1>
    </dataValidation>
    <dataValidation type="list" allowBlank="1" showInputMessage="1" showErrorMessage="1" sqref="I5:I12">
      <formula1>$E$2:$E$132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Data'!$Q$3:$Q$5</xm:f>
          </x14:formula1>
          <xm:sqref>C29:C31 I29:I31</xm:sqref>
        </x14:dataValidation>
        <x14:dataValidation type="list" allowBlank="1" showInputMessage="1" showErrorMessage="1">
          <x14:formula1>
            <xm:f>'Background Data'!$A$2:$A$204</xm:f>
          </x14:formula1>
          <xm:sqref>C17</xm:sqref>
        </x14:dataValidation>
        <x14:dataValidation type="list" allowBlank="1" showInputMessage="1" showErrorMessage="1">
          <x14:formula1>
            <xm:f>'Background Data'!$A$2:$A$204</xm:f>
          </x14:formula1>
          <xm:sqref>I17</xm:sqref>
        </x14:dataValidation>
        <x14:dataValidation type="list" allowBlank="1" showInputMessage="1" showErrorMessage="1">
          <x14:formula1>
            <xm:f>'Background Data'!$A$2:$A$204</xm:f>
          </x14:formula1>
          <xm:sqref>C14</xm:sqref>
        </x14:dataValidation>
        <x14:dataValidation type="list" allowBlank="1" showInputMessage="1" showErrorMessage="1">
          <x14:formula1>
            <xm:f>'Background Data'!$A$2:$A$204</xm:f>
          </x14:formula1>
          <xm:sqref>I14</xm:sqref>
        </x14:dataValidation>
        <x14:dataValidation type="list" allowBlank="1" showInputMessage="1" showErrorMessage="1">
          <x14:formula1>
            <xm:f>'Background Data'!$A$2:$A$496</xm:f>
          </x14:formula1>
          <xm:sqref>C20:C27</xm:sqref>
        </x14:dataValidation>
        <x14:dataValidation type="list" allowBlank="1" showInputMessage="1" showErrorMessage="1">
          <x14:formula1>
            <xm:f>'Background Data'!$A$2:$A$496</xm:f>
          </x14:formula1>
          <xm:sqref>I20:I27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B1:R32"/>
  <sheetViews>
    <sheetView workbookViewId="0">
      <selection activeCell="N17" sqref="N17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10.5" bestFit="1" customWidth="1"/>
    <col min="6" max="6" width="7.5" customWidth="1"/>
    <col min="7" max="7" width="1.1640625" customWidth="1"/>
    <col min="8" max="8" width="4.83203125" customWidth="1"/>
    <col min="9" max="9" width="27.5" customWidth="1"/>
    <col min="10" max="10" width="5.5" customWidth="1"/>
    <col min="11" max="11" width="10.5" bestFit="1" customWidth="1"/>
    <col min="12" max="12" width="7.5" customWidth="1"/>
    <col min="13" max="13" width="10.5" bestFit="1" customWidth="1"/>
    <col min="14" max="14" width="7.5" customWidth="1"/>
    <col min="15" max="15" width="1.1640625" customWidth="1"/>
    <col min="16" max="16" width="5.5" customWidth="1"/>
    <col min="17" max="17" width="10.5" bestFit="1" customWidth="1"/>
    <col min="18" max="18" width="7.6640625" customWidth="1"/>
  </cols>
  <sheetData>
    <row r="1" spans="2:18" s="3" customFormat="1" ht="25" thickBot="1" x14ac:dyDescent="0.35">
      <c r="B1" s="6"/>
      <c r="C1" s="19"/>
      <c r="D1" s="251" t="s">
        <v>528</v>
      </c>
      <c r="E1" s="251"/>
      <c r="F1" s="8"/>
      <c r="G1" s="19"/>
      <c r="H1" s="19"/>
      <c r="I1" s="19"/>
      <c r="J1" s="251" t="s">
        <v>529</v>
      </c>
      <c r="K1" s="251"/>
      <c r="L1" s="8"/>
      <c r="M1" s="19"/>
      <c r="N1" s="19"/>
      <c r="O1" s="19"/>
      <c r="P1" s="19"/>
      <c r="Q1" s="19"/>
      <c r="R1" s="49"/>
    </row>
    <row r="2" spans="2:18" x14ac:dyDescent="0.2">
      <c r="B2" s="6"/>
      <c r="C2" s="1"/>
      <c r="D2" s="255" t="s">
        <v>7</v>
      </c>
      <c r="E2" s="255"/>
      <c r="F2" s="255"/>
      <c r="G2" s="44"/>
      <c r="H2" s="6"/>
      <c r="I2" s="1"/>
      <c r="J2" s="255" t="s">
        <v>7</v>
      </c>
      <c r="K2" s="255"/>
      <c r="L2" s="256"/>
      <c r="M2" s="50"/>
      <c r="N2" s="50"/>
      <c r="O2" s="2"/>
      <c r="P2" s="50"/>
      <c r="Q2" s="50"/>
      <c r="R2" s="50"/>
    </row>
    <row r="3" spans="2:18" x14ac:dyDescent="0.2">
      <c r="B3" s="5"/>
      <c r="C3" s="1"/>
      <c r="D3" s="3" t="s">
        <v>3</v>
      </c>
      <c r="E3" s="3"/>
      <c r="F3" s="3"/>
      <c r="G3" s="44"/>
      <c r="H3" s="5"/>
      <c r="I3" s="1"/>
      <c r="J3" s="3" t="s">
        <v>3</v>
      </c>
      <c r="K3" s="3"/>
      <c r="L3" s="1"/>
      <c r="M3" s="2"/>
      <c r="N3" s="2"/>
      <c r="O3" s="2"/>
      <c r="P3" s="2"/>
      <c r="Q3" s="2"/>
      <c r="R3" s="2"/>
    </row>
    <row r="4" spans="2:18" x14ac:dyDescent="0.2">
      <c r="B4" s="6"/>
      <c r="C4" s="23" t="s">
        <v>8</v>
      </c>
      <c r="D4" s="20" t="s">
        <v>9</v>
      </c>
      <c r="E4" s="18" t="s">
        <v>518</v>
      </c>
      <c r="F4" s="24" t="s">
        <v>10</v>
      </c>
      <c r="G4" s="45"/>
      <c r="H4" s="6"/>
      <c r="I4" s="23" t="s">
        <v>8</v>
      </c>
      <c r="J4" s="20" t="s">
        <v>9</v>
      </c>
      <c r="K4" s="18" t="s">
        <v>518</v>
      </c>
      <c r="L4" s="23" t="s">
        <v>10</v>
      </c>
      <c r="M4" s="51"/>
      <c r="N4" s="51"/>
      <c r="O4" s="5"/>
      <c r="P4" s="51"/>
      <c r="Q4" s="51"/>
      <c r="R4" s="51"/>
    </row>
    <row r="5" spans="2:18" x14ac:dyDescent="0.2">
      <c r="B5" s="6" t="s">
        <v>502</v>
      </c>
      <c r="C5" s="29" t="s">
        <v>530</v>
      </c>
      <c r="D5" s="30"/>
      <c r="E5" s="30"/>
      <c r="F5" s="31"/>
      <c r="G5" s="46"/>
      <c r="H5" s="6" t="s">
        <v>502</v>
      </c>
      <c r="I5" s="29" t="s">
        <v>519</v>
      </c>
      <c r="J5" s="30"/>
      <c r="K5" s="30"/>
      <c r="L5" s="34"/>
      <c r="M5" s="37"/>
      <c r="N5" s="37"/>
      <c r="O5" s="37"/>
      <c r="P5" s="37"/>
      <c r="Q5" s="37"/>
      <c r="R5" s="37"/>
    </row>
    <row r="6" spans="2:18" x14ac:dyDescent="0.2">
      <c r="B6" s="6" t="s">
        <v>503</v>
      </c>
      <c r="C6" s="25" t="s">
        <v>421</v>
      </c>
      <c r="D6" s="33"/>
      <c r="E6" s="33"/>
      <c r="F6" s="31"/>
      <c r="G6" s="46"/>
      <c r="H6" s="6" t="s">
        <v>503</v>
      </c>
      <c r="I6" s="25" t="s">
        <v>421</v>
      </c>
      <c r="J6" s="33"/>
      <c r="K6" s="33"/>
      <c r="L6" s="34"/>
      <c r="M6" s="37"/>
      <c r="N6" s="37"/>
      <c r="O6" s="37"/>
      <c r="P6" s="37"/>
      <c r="Q6" s="37"/>
      <c r="R6" s="37"/>
    </row>
    <row r="7" spans="2:18" x14ac:dyDescent="0.2">
      <c r="B7" s="6" t="s">
        <v>504</v>
      </c>
      <c r="C7" s="25" t="s">
        <v>387</v>
      </c>
      <c r="D7" s="33"/>
      <c r="E7" s="33"/>
      <c r="F7" s="31"/>
      <c r="G7" s="46"/>
      <c r="H7" s="6" t="s">
        <v>504</v>
      </c>
      <c r="I7" s="25" t="s">
        <v>387</v>
      </c>
      <c r="J7" s="33"/>
      <c r="K7" s="33"/>
      <c r="L7" s="34"/>
      <c r="M7" s="37"/>
      <c r="N7" s="37"/>
      <c r="O7" s="37"/>
      <c r="P7" s="37"/>
      <c r="Q7" s="37"/>
      <c r="R7" s="37"/>
    </row>
    <row r="8" spans="2:18" x14ac:dyDescent="0.2">
      <c r="B8" s="6" t="s">
        <v>505</v>
      </c>
      <c r="C8" s="25" t="s">
        <v>6</v>
      </c>
      <c r="D8" s="33"/>
      <c r="E8" s="33"/>
      <c r="F8" s="31"/>
      <c r="G8" s="46"/>
      <c r="H8" s="6" t="s">
        <v>505</v>
      </c>
      <c r="I8" s="25" t="s">
        <v>6</v>
      </c>
      <c r="J8" s="33"/>
      <c r="K8" s="33"/>
      <c r="L8" s="34"/>
      <c r="M8" s="37"/>
      <c r="N8" s="37"/>
      <c r="O8" s="37"/>
      <c r="P8" s="37"/>
      <c r="Q8" s="37"/>
      <c r="R8" s="37"/>
    </row>
    <row r="9" spans="2:18" x14ac:dyDescent="0.2">
      <c r="B9" s="6" t="s">
        <v>506</v>
      </c>
      <c r="C9" s="25" t="s">
        <v>487</v>
      </c>
      <c r="D9" s="33"/>
      <c r="E9" s="33"/>
      <c r="F9" s="31"/>
      <c r="G9" s="46"/>
      <c r="H9" s="6" t="s">
        <v>506</v>
      </c>
      <c r="I9" s="25" t="s">
        <v>487</v>
      </c>
      <c r="J9" s="33"/>
      <c r="K9" s="33"/>
      <c r="L9" s="34"/>
      <c r="M9" s="37"/>
      <c r="N9" s="37"/>
      <c r="O9" s="37"/>
      <c r="P9" s="37"/>
      <c r="Q9" s="37"/>
      <c r="R9" s="37"/>
    </row>
    <row r="10" spans="2:18" x14ac:dyDescent="0.2">
      <c r="B10" s="6" t="s">
        <v>507</v>
      </c>
      <c r="C10" s="25" t="s">
        <v>500</v>
      </c>
      <c r="D10" s="33"/>
      <c r="E10" s="33"/>
      <c r="F10" s="31"/>
      <c r="G10" s="46"/>
      <c r="H10" s="6" t="s">
        <v>507</v>
      </c>
      <c r="I10" s="25" t="s">
        <v>500</v>
      </c>
      <c r="J10" s="33"/>
      <c r="K10" s="33"/>
      <c r="L10" s="34"/>
      <c r="M10" s="37"/>
      <c r="N10" s="37"/>
      <c r="O10" s="37"/>
      <c r="P10" s="37"/>
      <c r="Q10" s="37"/>
      <c r="R10" s="37"/>
    </row>
    <row r="11" spans="2:18" x14ac:dyDescent="0.2">
      <c r="B11" s="6" t="s">
        <v>505</v>
      </c>
      <c r="C11" s="25" t="s">
        <v>494</v>
      </c>
      <c r="D11" s="33"/>
      <c r="E11" s="33"/>
      <c r="F11" s="31"/>
      <c r="G11" s="46"/>
      <c r="H11" s="6" t="s">
        <v>505</v>
      </c>
      <c r="I11" s="25" t="s">
        <v>494</v>
      </c>
      <c r="J11" s="33"/>
      <c r="K11" s="33"/>
      <c r="L11" s="34"/>
      <c r="M11" s="37"/>
      <c r="N11" s="37"/>
      <c r="O11" s="37"/>
      <c r="P11" s="37"/>
      <c r="Q11" s="37"/>
      <c r="R11" s="37"/>
    </row>
    <row r="12" spans="2:18" x14ac:dyDescent="0.2">
      <c r="B12" s="6"/>
      <c r="C12" s="25" t="s">
        <v>525</v>
      </c>
      <c r="D12" s="35"/>
      <c r="E12" s="36"/>
      <c r="F12" s="31"/>
      <c r="G12" s="46"/>
      <c r="H12" s="6"/>
      <c r="I12" s="25" t="s">
        <v>525</v>
      </c>
      <c r="J12" s="35"/>
      <c r="K12" s="36"/>
      <c r="L12" s="34"/>
      <c r="M12" s="37"/>
      <c r="N12" s="37"/>
      <c r="O12" s="37"/>
      <c r="P12" s="37"/>
      <c r="Q12" s="37"/>
      <c r="R12" s="37"/>
    </row>
    <row r="13" spans="2:18" x14ac:dyDescent="0.2">
      <c r="B13" s="6"/>
      <c r="C13" s="23" t="s">
        <v>531</v>
      </c>
      <c r="D13" s="20" t="s">
        <v>9</v>
      </c>
      <c r="E13" s="21" t="s">
        <v>518</v>
      </c>
      <c r="F13" s="18" t="s">
        <v>10</v>
      </c>
      <c r="G13" s="45"/>
      <c r="H13" s="6"/>
      <c r="I13" s="23" t="s">
        <v>531</v>
      </c>
      <c r="J13" s="20" t="s">
        <v>9</v>
      </c>
      <c r="K13" s="21" t="s">
        <v>518</v>
      </c>
      <c r="L13" s="22" t="s">
        <v>10</v>
      </c>
      <c r="M13" s="51"/>
      <c r="N13" s="51"/>
      <c r="O13" s="5"/>
      <c r="P13" s="51"/>
      <c r="Q13" s="51"/>
      <c r="R13" s="51"/>
    </row>
    <row r="14" spans="2:18" x14ac:dyDescent="0.2">
      <c r="B14" s="6" t="s">
        <v>508</v>
      </c>
      <c r="C14" s="25" t="s">
        <v>19</v>
      </c>
      <c r="D14" s="33">
        <v>5</v>
      </c>
      <c r="E14" s="32">
        <v>5</v>
      </c>
      <c r="F14" s="31"/>
      <c r="G14" s="46"/>
      <c r="H14" s="6" t="s">
        <v>508</v>
      </c>
      <c r="I14" s="25" t="s">
        <v>41</v>
      </c>
      <c r="J14" s="33">
        <v>5</v>
      </c>
      <c r="K14" s="32">
        <v>5</v>
      </c>
      <c r="L14" s="34"/>
      <c r="M14" s="37"/>
      <c r="N14" s="37"/>
      <c r="O14" s="37"/>
      <c r="P14" s="37"/>
      <c r="Q14" s="37"/>
      <c r="R14" s="37"/>
    </row>
    <row r="15" spans="2:18" x14ac:dyDescent="0.2">
      <c r="B15" s="5"/>
      <c r="C15" s="25"/>
      <c r="D15" s="33"/>
      <c r="E15" s="32"/>
      <c r="F15" s="31"/>
      <c r="G15" s="46"/>
      <c r="H15" s="5"/>
      <c r="I15" s="25"/>
      <c r="J15" s="33"/>
      <c r="K15" s="32"/>
      <c r="L15" s="34"/>
      <c r="M15" s="37"/>
      <c r="N15" s="37"/>
      <c r="O15" s="37"/>
      <c r="P15" s="37"/>
      <c r="Q15" s="37"/>
      <c r="R15" s="37"/>
    </row>
    <row r="16" spans="2:18" x14ac:dyDescent="0.2">
      <c r="B16" s="6"/>
      <c r="C16" s="23" t="s">
        <v>532</v>
      </c>
      <c r="D16" s="20" t="s">
        <v>9</v>
      </c>
      <c r="E16" s="21" t="s">
        <v>518</v>
      </c>
      <c r="F16" s="18" t="s">
        <v>10</v>
      </c>
      <c r="G16" s="45"/>
      <c r="H16" s="6"/>
      <c r="I16" s="23" t="s">
        <v>532</v>
      </c>
      <c r="J16" s="20" t="s">
        <v>9</v>
      </c>
      <c r="K16" s="21" t="s">
        <v>518</v>
      </c>
      <c r="L16" s="22" t="s">
        <v>10</v>
      </c>
      <c r="M16" s="51"/>
      <c r="N16" s="51"/>
      <c r="O16" s="5"/>
      <c r="P16" s="51"/>
      <c r="Q16" s="51"/>
      <c r="R16" s="51"/>
    </row>
    <row r="17" spans="2:18" x14ac:dyDescent="0.2">
      <c r="B17" s="6" t="s">
        <v>534</v>
      </c>
      <c r="C17" s="25"/>
      <c r="D17" s="33"/>
      <c r="E17" s="32"/>
      <c r="F17" s="31"/>
      <c r="G17" s="46"/>
      <c r="H17" s="6" t="s">
        <v>534</v>
      </c>
      <c r="I17" s="25" t="s">
        <v>100</v>
      </c>
      <c r="J17" s="33">
        <v>5</v>
      </c>
      <c r="K17" s="32">
        <v>5</v>
      </c>
      <c r="L17" s="34"/>
      <c r="M17" s="37"/>
      <c r="N17" s="37"/>
      <c r="O17" s="37"/>
      <c r="P17" s="37"/>
      <c r="Q17" s="37"/>
      <c r="R17" s="37"/>
    </row>
    <row r="18" spans="2:18" x14ac:dyDescent="0.2">
      <c r="B18" s="5"/>
      <c r="C18" s="25"/>
      <c r="D18" s="33"/>
      <c r="E18" s="32"/>
      <c r="F18" s="31"/>
      <c r="G18" s="46"/>
      <c r="H18" s="5"/>
      <c r="I18" s="25"/>
      <c r="J18" s="33"/>
      <c r="K18" s="32"/>
      <c r="L18" s="34"/>
      <c r="M18" s="37"/>
      <c r="N18" s="37"/>
      <c r="O18" s="37"/>
      <c r="P18" s="37"/>
      <c r="Q18" s="37"/>
      <c r="R18" s="37"/>
    </row>
    <row r="19" spans="2:18" x14ac:dyDescent="0.2">
      <c r="B19" s="6"/>
      <c r="C19" s="23" t="s">
        <v>533</v>
      </c>
      <c r="D19" s="20" t="s">
        <v>9</v>
      </c>
      <c r="E19" s="18" t="s">
        <v>518</v>
      </c>
      <c r="F19" s="23" t="s">
        <v>10</v>
      </c>
      <c r="G19" s="45"/>
      <c r="H19" s="6"/>
      <c r="I19" s="23" t="s">
        <v>533</v>
      </c>
      <c r="J19" s="20" t="s">
        <v>9</v>
      </c>
      <c r="K19" s="18" t="s">
        <v>518</v>
      </c>
      <c r="L19" s="23" t="s">
        <v>10</v>
      </c>
      <c r="M19" s="51"/>
      <c r="N19" s="51"/>
      <c r="O19" s="5"/>
      <c r="P19" s="51"/>
      <c r="Q19" s="51"/>
      <c r="R19" s="51"/>
    </row>
    <row r="20" spans="2:18" x14ac:dyDescent="0.2">
      <c r="B20" s="6" t="s">
        <v>509</v>
      </c>
      <c r="C20" s="25"/>
      <c r="D20" s="33"/>
      <c r="E20" s="32"/>
      <c r="F20" s="31"/>
      <c r="G20" s="46"/>
      <c r="H20" s="6" t="s">
        <v>509</v>
      </c>
      <c r="I20" s="25"/>
      <c r="J20" s="33"/>
      <c r="K20" s="32"/>
      <c r="L20" s="34"/>
      <c r="M20" s="37"/>
      <c r="N20" s="37"/>
      <c r="O20" s="37"/>
      <c r="P20" s="37"/>
      <c r="Q20" s="37"/>
      <c r="R20" s="37"/>
    </row>
    <row r="21" spans="2:18" x14ac:dyDescent="0.2">
      <c r="B21" s="6" t="s">
        <v>510</v>
      </c>
      <c r="C21" s="25"/>
      <c r="D21" s="33"/>
      <c r="E21" s="32"/>
      <c r="F21" s="31"/>
      <c r="G21" s="46"/>
      <c r="H21" s="6" t="s">
        <v>510</v>
      </c>
      <c r="I21" s="25"/>
      <c r="J21" s="33"/>
      <c r="K21" s="32"/>
      <c r="L21" s="34"/>
      <c r="M21" s="37"/>
      <c r="N21" s="37"/>
      <c r="O21" s="37"/>
      <c r="P21" s="37"/>
      <c r="Q21" s="37"/>
      <c r="R21" s="37"/>
    </row>
    <row r="22" spans="2:18" x14ac:dyDescent="0.2">
      <c r="B22" s="6" t="s">
        <v>511</v>
      </c>
      <c r="C22" s="25"/>
      <c r="D22" s="33"/>
      <c r="E22" s="32"/>
      <c r="F22" s="31"/>
      <c r="G22" s="46"/>
      <c r="H22" s="6" t="s">
        <v>511</v>
      </c>
      <c r="I22" s="25"/>
      <c r="J22" s="33"/>
      <c r="K22" s="32"/>
      <c r="L22" s="34"/>
      <c r="M22" s="37"/>
      <c r="N22" s="37"/>
      <c r="O22" s="37"/>
      <c r="P22" s="37"/>
      <c r="Q22" s="37"/>
      <c r="R22" s="37"/>
    </row>
    <row r="23" spans="2:18" x14ac:dyDescent="0.2">
      <c r="B23" s="6" t="s">
        <v>523</v>
      </c>
      <c r="C23" s="25"/>
      <c r="D23" s="27"/>
      <c r="E23" s="28"/>
      <c r="F23" s="37"/>
      <c r="G23" s="46"/>
      <c r="H23" s="6" t="s">
        <v>523</v>
      </c>
      <c r="I23" s="25"/>
      <c r="J23" s="27"/>
      <c r="K23" s="28"/>
      <c r="L23" s="38"/>
      <c r="M23" s="37"/>
      <c r="N23" s="37"/>
      <c r="O23" s="37"/>
      <c r="P23" s="37"/>
      <c r="Q23" s="37"/>
      <c r="R23" s="37"/>
    </row>
    <row r="24" spans="2:18" x14ac:dyDescent="0.2">
      <c r="B24" s="6"/>
      <c r="C24" s="25"/>
      <c r="D24" s="33"/>
      <c r="E24" s="32"/>
      <c r="F24" s="31"/>
      <c r="G24" s="46"/>
      <c r="H24" s="6"/>
      <c r="I24" s="25"/>
      <c r="J24" s="33"/>
      <c r="K24" s="32"/>
      <c r="L24" s="34"/>
      <c r="M24" s="37"/>
      <c r="N24" s="37"/>
      <c r="O24" s="37"/>
      <c r="P24" s="37"/>
      <c r="Q24" s="37"/>
      <c r="R24" s="37"/>
    </row>
    <row r="25" spans="2:18" x14ac:dyDescent="0.2">
      <c r="B25" s="6" t="s">
        <v>512</v>
      </c>
      <c r="C25" s="25"/>
      <c r="D25" s="33"/>
      <c r="E25" s="32"/>
      <c r="F25" s="31"/>
      <c r="G25" s="46"/>
      <c r="H25" s="6" t="s">
        <v>512</v>
      </c>
      <c r="I25" s="25"/>
      <c r="J25" s="33"/>
      <c r="K25" s="32"/>
      <c r="L25" s="34"/>
      <c r="M25" s="37"/>
      <c r="N25" s="37"/>
      <c r="O25" s="37"/>
      <c r="P25" s="37"/>
      <c r="Q25" s="37"/>
      <c r="R25" s="37"/>
    </row>
    <row r="26" spans="2:18" x14ac:dyDescent="0.2">
      <c r="B26" s="6" t="s">
        <v>513</v>
      </c>
      <c r="C26" s="25"/>
      <c r="D26" s="33"/>
      <c r="E26" s="32"/>
      <c r="F26" s="31"/>
      <c r="G26" s="46"/>
      <c r="H26" s="6" t="s">
        <v>513</v>
      </c>
      <c r="I26" s="25"/>
      <c r="J26" s="33"/>
      <c r="K26" s="32"/>
      <c r="L26" s="34"/>
      <c r="M26" s="37"/>
      <c r="N26" s="37"/>
      <c r="O26" s="37"/>
      <c r="P26" s="37"/>
      <c r="Q26" s="37"/>
      <c r="R26" s="37"/>
    </row>
    <row r="27" spans="2:18" x14ac:dyDescent="0.2">
      <c r="B27" s="6" t="s">
        <v>514</v>
      </c>
      <c r="C27" s="25"/>
      <c r="D27" s="33"/>
      <c r="E27" s="32"/>
      <c r="F27" s="31"/>
      <c r="G27" s="46"/>
      <c r="H27" s="6" t="s">
        <v>514</v>
      </c>
      <c r="I27" s="25"/>
      <c r="J27" s="33"/>
      <c r="K27" s="32"/>
      <c r="L27" s="34"/>
      <c r="M27" s="37"/>
      <c r="N27" s="37"/>
      <c r="O27" s="37"/>
      <c r="P27" s="37"/>
      <c r="Q27" s="37"/>
      <c r="R27" s="37"/>
    </row>
    <row r="28" spans="2:18" x14ac:dyDescent="0.2">
      <c r="B28" s="6"/>
      <c r="C28" s="23" t="s">
        <v>12</v>
      </c>
      <c r="D28" s="20" t="s">
        <v>9</v>
      </c>
      <c r="E28" s="21" t="s">
        <v>518</v>
      </c>
      <c r="F28" s="18" t="s">
        <v>10</v>
      </c>
      <c r="G28" s="45"/>
      <c r="H28" s="6"/>
      <c r="I28" s="23" t="s">
        <v>12</v>
      </c>
      <c r="J28" s="20" t="s">
        <v>9</v>
      </c>
      <c r="K28" s="21" t="s">
        <v>518</v>
      </c>
      <c r="L28" s="22" t="s">
        <v>10</v>
      </c>
      <c r="M28" s="51"/>
      <c r="N28" s="51"/>
      <c r="O28" s="5"/>
      <c r="P28" s="51"/>
      <c r="Q28" s="51"/>
      <c r="R28" s="51"/>
    </row>
    <row r="29" spans="2:18" x14ac:dyDescent="0.2">
      <c r="B29" s="6" t="s">
        <v>515</v>
      </c>
      <c r="C29" s="25" t="s">
        <v>1</v>
      </c>
      <c r="D29" s="33"/>
      <c r="E29" s="32"/>
      <c r="F29" s="31"/>
      <c r="G29" s="46"/>
      <c r="H29" s="6" t="s">
        <v>515</v>
      </c>
      <c r="I29" s="25" t="s">
        <v>1</v>
      </c>
      <c r="J29" s="33"/>
      <c r="K29" s="32"/>
      <c r="L29" s="34"/>
      <c r="M29" s="37"/>
      <c r="N29" s="37"/>
      <c r="O29" s="37"/>
      <c r="P29" s="37"/>
      <c r="Q29" s="37"/>
      <c r="R29" s="37"/>
    </row>
    <row r="30" spans="2:18" x14ac:dyDescent="0.2">
      <c r="B30" s="6" t="s">
        <v>516</v>
      </c>
      <c r="C30" s="25" t="s">
        <v>2</v>
      </c>
      <c r="D30" s="33"/>
      <c r="E30" s="32"/>
      <c r="F30" s="31"/>
      <c r="G30" s="47"/>
      <c r="H30" s="6" t="s">
        <v>516</v>
      </c>
      <c r="I30" s="25" t="s">
        <v>2</v>
      </c>
      <c r="J30" s="33"/>
      <c r="K30" s="32"/>
      <c r="L30" s="34"/>
      <c r="M30" s="37"/>
      <c r="N30" s="37"/>
      <c r="O30" s="37"/>
      <c r="P30" s="37"/>
      <c r="Q30" s="37"/>
      <c r="R30" s="37"/>
    </row>
    <row r="31" spans="2:18" ht="16" thickBot="1" x14ac:dyDescent="0.25">
      <c r="B31" s="7" t="s">
        <v>517</v>
      </c>
      <c r="C31" s="26"/>
      <c r="D31" s="39"/>
      <c r="E31" s="40"/>
      <c r="F31" s="41"/>
      <c r="G31" s="48"/>
      <c r="H31" s="7" t="s">
        <v>517</v>
      </c>
      <c r="I31" s="26"/>
      <c r="J31" s="39"/>
      <c r="K31" s="40"/>
      <c r="L31" s="42"/>
      <c r="M31" s="52"/>
      <c r="N31" s="52"/>
      <c r="O31" s="52"/>
      <c r="P31" s="52"/>
      <c r="Q31" s="52"/>
      <c r="R31" s="52"/>
    </row>
    <row r="32" spans="2:18" x14ac:dyDescent="0.2">
      <c r="G32" s="3"/>
      <c r="L32" s="3"/>
      <c r="M32" s="3"/>
    </row>
  </sheetData>
  <mergeCells count="4">
    <mergeCell ref="D1:E1"/>
    <mergeCell ref="J1:K1"/>
    <mergeCell ref="D2:F2"/>
    <mergeCell ref="J2:L2"/>
  </mergeCells>
  <dataValidations count="5">
    <dataValidation type="list" allowBlank="1" showInputMessage="1" showErrorMessage="1" sqref="I18">
      <formula1>$E$2:$E$132</formula1>
    </dataValidation>
    <dataValidation type="list" allowBlank="1" showInputMessage="1" showErrorMessage="1" sqref="I15">
      <formula1>$E$2:$E$132</formula1>
    </dataValidation>
    <dataValidation type="list" allowBlank="1" showInputMessage="1" showErrorMessage="1" sqref="C18">
      <formula1>$E$2:$E$132</formula1>
    </dataValidation>
    <dataValidation type="list" allowBlank="1" showInputMessage="1" showErrorMessage="1" sqref="C15">
      <formula1>$E$2:$E$132</formula1>
    </dataValidation>
    <dataValidation type="list" allowBlank="1" showInputMessage="1" showErrorMessage="1" sqref="I5:I12">
      <formula1>$E$2:$E$132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Data'!$Q$3:$Q$5</xm:f>
          </x14:formula1>
          <xm:sqref>C29:C31 I29:I31</xm:sqref>
        </x14:dataValidation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Data'!$A$2:$A$204</xm:f>
          </x14:formula1>
          <xm:sqref>C17</xm:sqref>
        </x14:dataValidation>
        <x14:dataValidation type="list" allowBlank="1" showInputMessage="1" showErrorMessage="1">
          <x14:formula1>
            <xm:f>'Background Data'!$A$2:$A$204</xm:f>
          </x14:formula1>
          <xm:sqref>I17</xm:sqref>
        </x14:dataValidation>
        <x14:dataValidation type="list" allowBlank="1" showInputMessage="1" showErrorMessage="1">
          <x14:formula1>
            <xm:f>'Background Data'!$A$2:$A$204</xm:f>
          </x14:formula1>
          <xm:sqref>C14</xm:sqref>
        </x14:dataValidation>
        <x14:dataValidation type="list" allowBlank="1" showInputMessage="1" showErrorMessage="1">
          <x14:formula1>
            <xm:f>'Background Data'!$A$2:$A$204</xm:f>
          </x14:formula1>
          <xm:sqref>I14</xm:sqref>
        </x14:dataValidation>
        <x14:dataValidation type="list" allowBlank="1" showInputMessage="1" showErrorMessage="1">
          <x14:formula1>
            <xm:f>'Background Data'!$A$2:$A$496</xm:f>
          </x14:formula1>
          <xm:sqref>C20:C27</xm:sqref>
        </x14:dataValidation>
        <x14:dataValidation type="list" allowBlank="1" showInputMessage="1" showErrorMessage="1">
          <x14:formula1>
            <xm:f>'Background Data'!$A$2:$A$496</xm:f>
          </x14:formula1>
          <xm:sqref>I20:I27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9900"/>
    <pageSetUpPr fitToPage="1"/>
  </sheetPr>
  <dimension ref="A1:X53"/>
  <sheetViews>
    <sheetView zoomScale="143" zoomScaleNormal="143" zoomScalePageLayoutView="143" workbookViewId="0">
      <selection activeCell="U6" sqref="U6"/>
    </sheetView>
  </sheetViews>
  <sheetFormatPr baseColWidth="10" defaultColWidth="8.83203125" defaultRowHeight="15" x14ac:dyDescent="0.2"/>
  <cols>
    <col min="1" max="1" width="6.33203125" style="184" bestFit="1" customWidth="1"/>
    <col min="2" max="2" width="1.5" customWidth="1"/>
    <col min="3" max="3" width="6.6640625" style="117" customWidth="1"/>
    <col min="4" max="4" width="8.33203125" style="61" customWidth="1"/>
    <col min="5" max="5" width="4.33203125" style="61" customWidth="1"/>
    <col min="6" max="6" width="7.6640625" customWidth="1"/>
    <col min="7" max="7" width="3.6640625" customWidth="1"/>
    <col min="8" max="8" width="6.6640625" style="117" customWidth="1"/>
    <col min="9" max="9" width="8.33203125" customWidth="1"/>
    <col min="10" max="10" width="4.33203125" customWidth="1"/>
    <col min="11" max="11" width="7.6640625" customWidth="1"/>
    <col min="12" max="12" width="3.6640625" customWidth="1"/>
    <col min="13" max="13" width="6.6640625" style="117" customWidth="1"/>
    <col min="14" max="14" width="8.33203125" customWidth="1"/>
    <col min="15" max="15" width="4.33203125" customWidth="1"/>
    <col min="16" max="16" width="7.6640625" customWidth="1"/>
    <col min="17" max="17" width="3.6640625" customWidth="1"/>
    <col min="18" max="18" width="6.6640625" style="117" customWidth="1"/>
    <col min="19" max="19" width="8.33203125" customWidth="1"/>
    <col min="20" max="20" width="4.33203125" customWidth="1"/>
    <col min="21" max="21" width="7.6640625" customWidth="1"/>
  </cols>
  <sheetData>
    <row r="1" spans="1:22" ht="21" x14ac:dyDescent="0.3">
      <c r="C1" s="240" t="s">
        <v>728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54"/>
    </row>
    <row r="2" spans="1:22" x14ac:dyDescent="0.2">
      <c r="C2" s="209"/>
      <c r="D2" s="55"/>
      <c r="E2" s="55"/>
      <c r="F2" s="55" t="s">
        <v>561</v>
      </c>
      <c r="G2" s="241"/>
      <c r="H2" s="241"/>
      <c r="I2" s="241"/>
      <c r="J2" s="181"/>
      <c r="K2" s="56"/>
      <c r="L2" s="56"/>
      <c r="M2" s="215"/>
      <c r="N2" s="56"/>
      <c r="O2" s="56"/>
      <c r="P2" s="55" t="s">
        <v>562</v>
      </c>
      <c r="Q2" s="57"/>
      <c r="R2" s="215"/>
      <c r="S2" s="56"/>
      <c r="T2" s="56"/>
      <c r="U2" s="56"/>
      <c r="V2" s="58"/>
    </row>
    <row r="3" spans="1:22" x14ac:dyDescent="0.2">
      <c r="C3" s="242" t="s">
        <v>564</v>
      </c>
      <c r="D3" s="242"/>
      <c r="E3" s="242"/>
      <c r="F3" s="242"/>
      <c r="G3" s="59"/>
      <c r="H3" s="243" t="s">
        <v>565</v>
      </c>
      <c r="I3" s="243"/>
      <c r="J3" s="243"/>
      <c r="K3" s="243"/>
      <c r="M3" s="243" t="s">
        <v>563</v>
      </c>
      <c r="N3" s="243"/>
      <c r="O3" s="243"/>
      <c r="P3" s="243"/>
      <c r="Q3" s="216"/>
      <c r="R3" s="242" t="s">
        <v>616</v>
      </c>
      <c r="S3" s="242"/>
      <c r="T3" s="242"/>
      <c r="U3" s="242"/>
      <c r="V3" s="58"/>
    </row>
    <row r="4" spans="1:22" x14ac:dyDescent="0.2">
      <c r="C4" s="210"/>
      <c r="D4" s="62" t="s">
        <v>566</v>
      </c>
      <c r="E4" s="62"/>
      <c r="F4" s="62"/>
      <c r="G4" s="59"/>
      <c r="H4" s="214"/>
      <c r="I4" s="62" t="s">
        <v>566</v>
      </c>
      <c r="J4" s="62"/>
      <c r="K4" s="62"/>
      <c r="L4" s="56"/>
      <c r="M4" s="215"/>
      <c r="N4" s="63" t="s">
        <v>566</v>
      </c>
      <c r="O4" s="63"/>
      <c r="P4" s="63"/>
      <c r="Q4" s="56"/>
      <c r="R4" s="215"/>
      <c r="S4" s="63" t="s">
        <v>566</v>
      </c>
      <c r="T4" s="63"/>
      <c r="U4" s="63"/>
      <c r="V4" s="58"/>
    </row>
    <row r="5" spans="1:22" ht="15" customHeight="1" x14ac:dyDescent="0.2">
      <c r="E5" s="60" t="s">
        <v>567</v>
      </c>
      <c r="F5" s="64">
        <v>150</v>
      </c>
      <c r="G5" s="59"/>
      <c r="J5" s="60" t="s">
        <v>567</v>
      </c>
      <c r="K5" s="64">
        <v>150</v>
      </c>
      <c r="L5" s="56"/>
      <c r="O5" s="55" t="s">
        <v>567</v>
      </c>
      <c r="P5" s="64">
        <v>180</v>
      </c>
      <c r="Q5" s="56"/>
      <c r="T5" s="55" t="s">
        <v>567</v>
      </c>
      <c r="U5" s="64">
        <v>85</v>
      </c>
      <c r="V5" s="58"/>
    </row>
    <row r="6" spans="1:22" ht="15" customHeight="1" x14ac:dyDescent="0.2">
      <c r="C6" s="210"/>
      <c r="E6" s="60" t="s">
        <v>568</v>
      </c>
      <c r="F6" s="64">
        <v>1</v>
      </c>
      <c r="G6" s="59"/>
      <c r="H6" s="210"/>
      <c r="J6" s="60" t="s">
        <v>568</v>
      </c>
      <c r="K6" s="64">
        <v>1</v>
      </c>
      <c r="L6" s="56"/>
      <c r="M6" s="215"/>
      <c r="O6" s="55" t="s">
        <v>568</v>
      </c>
      <c r="P6" s="64">
        <v>5</v>
      </c>
      <c r="Q6" s="56"/>
      <c r="R6" s="215"/>
      <c r="T6" s="55" t="s">
        <v>568</v>
      </c>
      <c r="U6" s="64">
        <v>5</v>
      </c>
      <c r="V6" s="58"/>
    </row>
    <row r="7" spans="1:22" ht="15" customHeight="1" x14ac:dyDescent="0.2">
      <c r="C7" s="210"/>
      <c r="E7" s="60" t="s">
        <v>569</v>
      </c>
      <c r="F7" s="65">
        <f>CEILING(F5*F6*0.0333+F5,1)</f>
        <v>155</v>
      </c>
      <c r="G7" s="59"/>
      <c r="H7" s="210"/>
      <c r="J7" s="60" t="s">
        <v>569</v>
      </c>
      <c r="K7" s="65">
        <f>CEILING(K5*K6*0.0333+K5,1)</f>
        <v>155</v>
      </c>
      <c r="L7" s="56"/>
      <c r="M7" s="215"/>
      <c r="O7" s="55" t="s">
        <v>569</v>
      </c>
      <c r="P7" s="66">
        <f>CEILING(P5*P6*0.0333+P5,1)</f>
        <v>210</v>
      </c>
      <c r="Q7" s="56"/>
      <c r="R7" s="215"/>
      <c r="T7" s="55" t="s">
        <v>569</v>
      </c>
      <c r="U7" s="66">
        <f>CEILING(U5*U6*0.0333+U5,1)</f>
        <v>100</v>
      </c>
      <c r="V7" s="58"/>
    </row>
    <row r="8" spans="1:22" x14ac:dyDescent="0.2">
      <c r="A8" s="185" t="s">
        <v>578</v>
      </c>
      <c r="C8" s="210"/>
      <c r="E8" s="60" t="s">
        <v>570</v>
      </c>
      <c r="F8" s="62">
        <f>CEILING(0.95*F7,5)</f>
        <v>150</v>
      </c>
      <c r="G8" s="59"/>
      <c r="H8" s="210"/>
      <c r="J8" s="60" t="s">
        <v>570</v>
      </c>
      <c r="K8" s="62">
        <f>CEILING(0.95*K7,5)</f>
        <v>150</v>
      </c>
      <c r="L8" s="56"/>
      <c r="M8" s="210"/>
      <c r="O8" s="60" t="s">
        <v>570</v>
      </c>
      <c r="P8" s="62">
        <f>CEILING(0.95*P7,5)</f>
        <v>200</v>
      </c>
      <c r="Q8" s="56"/>
      <c r="R8" s="210"/>
      <c r="T8" s="60" t="s">
        <v>570</v>
      </c>
      <c r="U8" s="62">
        <f>CEILING(0.95*U7,5)</f>
        <v>95</v>
      </c>
      <c r="V8" s="58"/>
    </row>
    <row r="9" spans="1:22" s="43" customFormat="1" x14ac:dyDescent="0.2">
      <c r="A9" s="208">
        <v>1</v>
      </c>
      <c r="C9" s="234" t="s">
        <v>726</v>
      </c>
      <c r="D9" s="235"/>
      <c r="E9" s="235"/>
      <c r="F9" s="236"/>
      <c r="G9" s="176"/>
      <c r="H9" s="234" t="s">
        <v>726</v>
      </c>
      <c r="I9" s="235"/>
      <c r="J9" s="235"/>
      <c r="K9" s="236"/>
      <c r="L9" s="176"/>
      <c r="M9" s="237" t="s">
        <v>739</v>
      </c>
      <c r="N9" s="238"/>
      <c r="O9" s="238"/>
      <c r="P9" s="239"/>
      <c r="Q9" s="176"/>
      <c r="R9" s="237" t="s">
        <v>729</v>
      </c>
      <c r="S9" s="238"/>
      <c r="T9" s="238"/>
      <c r="U9" s="239"/>
      <c r="V9" s="183"/>
    </row>
    <row r="10" spans="1:22" ht="12" customHeight="1" x14ac:dyDescent="0.2">
      <c r="C10" s="164" t="s">
        <v>572</v>
      </c>
      <c r="D10" s="165" t="s">
        <v>573</v>
      </c>
      <c r="E10" s="165" t="s">
        <v>727</v>
      </c>
      <c r="F10" s="69" t="s">
        <v>10</v>
      </c>
      <c r="G10" s="56"/>
      <c r="H10" s="164" t="s">
        <v>572</v>
      </c>
      <c r="I10" s="165" t="s">
        <v>573</v>
      </c>
      <c r="J10" s="165" t="s">
        <v>727</v>
      </c>
      <c r="K10" s="69" t="s">
        <v>10</v>
      </c>
      <c r="L10" s="56"/>
      <c r="M10" s="164" t="s">
        <v>572</v>
      </c>
      <c r="N10" s="165" t="s">
        <v>573</v>
      </c>
      <c r="O10" s="165" t="s">
        <v>727</v>
      </c>
      <c r="P10" s="69" t="s">
        <v>10</v>
      </c>
      <c r="Q10" s="56"/>
      <c r="R10" s="164" t="s">
        <v>572</v>
      </c>
      <c r="S10" s="165" t="s">
        <v>573</v>
      </c>
      <c r="T10" s="165" t="s">
        <v>727</v>
      </c>
      <c r="U10" s="69" t="s">
        <v>10</v>
      </c>
      <c r="V10" s="58"/>
    </row>
    <row r="11" spans="1:22" ht="12" customHeight="1" x14ac:dyDescent="0.2">
      <c r="C11" s="211">
        <v>1</v>
      </c>
      <c r="D11" s="65">
        <v>5</v>
      </c>
      <c r="E11" s="65">
        <v>75</v>
      </c>
      <c r="F11" s="71">
        <f>CEILING(F8*0.75,5)</f>
        <v>115</v>
      </c>
      <c r="G11" s="56"/>
      <c r="H11" s="211">
        <v>1</v>
      </c>
      <c r="I11" s="65">
        <v>5</v>
      </c>
      <c r="J11" s="65">
        <v>75</v>
      </c>
      <c r="K11" s="71">
        <f>CEILING(K8*0.75,5)</f>
        <v>115</v>
      </c>
      <c r="L11" s="56"/>
      <c r="M11" s="211">
        <v>1</v>
      </c>
      <c r="N11" s="65">
        <v>10</v>
      </c>
      <c r="O11" s="65">
        <v>35</v>
      </c>
      <c r="P11" s="71">
        <f>CEILING(P8*0.35,5)</f>
        <v>70</v>
      </c>
      <c r="Q11" s="56"/>
      <c r="R11" s="211">
        <v>1</v>
      </c>
      <c r="S11" s="65">
        <v>10</v>
      </c>
      <c r="T11" s="65">
        <v>60</v>
      </c>
      <c r="U11" s="71">
        <f>CEILING(U8*0.6,5)</f>
        <v>60</v>
      </c>
      <c r="V11" s="58"/>
    </row>
    <row r="12" spans="1:22" ht="12" customHeight="1" x14ac:dyDescent="0.2">
      <c r="C12" s="211">
        <v>2</v>
      </c>
      <c r="D12" s="65">
        <v>5</v>
      </c>
      <c r="E12" s="65">
        <v>77</v>
      </c>
      <c r="F12" s="71">
        <f>CEILING(F8*0.77,5)</f>
        <v>120</v>
      </c>
      <c r="G12" s="56"/>
      <c r="H12" s="211">
        <v>2</v>
      </c>
      <c r="I12" s="65">
        <v>5</v>
      </c>
      <c r="J12" s="65">
        <v>77</v>
      </c>
      <c r="K12" s="71">
        <f>CEILING(K8*0.77,5)</f>
        <v>120</v>
      </c>
      <c r="L12" s="56"/>
      <c r="M12" s="211">
        <v>2</v>
      </c>
      <c r="N12" s="65">
        <v>8</v>
      </c>
      <c r="O12" s="65">
        <v>37</v>
      </c>
      <c r="P12" s="71">
        <f>CEILING(P8*0.37,5)</f>
        <v>75</v>
      </c>
      <c r="Q12" s="56"/>
      <c r="R12" s="211">
        <v>2</v>
      </c>
      <c r="S12" s="65">
        <v>8</v>
      </c>
      <c r="T12" s="65">
        <v>65</v>
      </c>
      <c r="U12" s="71">
        <f>CEILING(U8*0.65,5)</f>
        <v>65</v>
      </c>
      <c r="V12" s="58"/>
    </row>
    <row r="13" spans="1:22" ht="12" customHeight="1" x14ac:dyDescent="0.2">
      <c r="C13" s="211">
        <v>3</v>
      </c>
      <c r="D13" s="65">
        <v>5</v>
      </c>
      <c r="E13" s="65">
        <v>82</v>
      </c>
      <c r="F13" s="71">
        <f>CEILING(F8*0.82,5)</f>
        <v>125</v>
      </c>
      <c r="G13" s="56"/>
      <c r="H13" s="211">
        <v>3</v>
      </c>
      <c r="I13" s="65">
        <v>5</v>
      </c>
      <c r="J13" s="65">
        <v>82</v>
      </c>
      <c r="K13" s="71">
        <f>CEILING(K8*0.82,5)</f>
        <v>125</v>
      </c>
      <c r="L13" s="56"/>
      <c r="M13" s="211">
        <v>3</v>
      </c>
      <c r="N13" s="65">
        <v>6</v>
      </c>
      <c r="O13" s="65">
        <v>40</v>
      </c>
      <c r="P13" s="71">
        <f>CEILING(P8*0.4,5)</f>
        <v>80</v>
      </c>
      <c r="Q13" s="56"/>
      <c r="R13" s="211">
        <v>3</v>
      </c>
      <c r="S13" s="65">
        <v>8</v>
      </c>
      <c r="T13" s="65">
        <v>70</v>
      </c>
      <c r="U13" s="71">
        <f>CEILING(U8*0.7,5)</f>
        <v>70</v>
      </c>
      <c r="V13" s="58"/>
    </row>
    <row r="14" spans="1:22" ht="12" customHeight="1" x14ac:dyDescent="0.2">
      <c r="C14" s="211">
        <v>4</v>
      </c>
      <c r="D14" s="65">
        <v>3</v>
      </c>
      <c r="E14" s="65">
        <v>85</v>
      </c>
      <c r="F14" s="71">
        <f>CEILING(F8*0.85,5)</f>
        <v>130</v>
      </c>
      <c r="G14" s="56"/>
      <c r="H14" s="211">
        <v>4</v>
      </c>
      <c r="I14" s="65">
        <v>3</v>
      </c>
      <c r="J14" s="65">
        <v>85</v>
      </c>
      <c r="K14" s="71">
        <f>CEILING(K8*0.85,5)</f>
        <v>130</v>
      </c>
      <c r="L14" s="56"/>
      <c r="M14" s="211">
        <v>4</v>
      </c>
      <c r="N14" s="65">
        <v>6</v>
      </c>
      <c r="O14" s="65">
        <v>50</v>
      </c>
      <c r="P14" s="71">
        <f>CEILING(P8*0.5,5)</f>
        <v>100</v>
      </c>
      <c r="Q14" s="56"/>
      <c r="R14" s="211">
        <v>4</v>
      </c>
      <c r="S14" s="65">
        <v>15</v>
      </c>
      <c r="T14" s="65">
        <v>50</v>
      </c>
      <c r="U14" s="71">
        <f>CEILING(U8*0.5,5)</f>
        <v>50</v>
      </c>
      <c r="V14" s="58"/>
    </row>
    <row r="15" spans="1:22" ht="12" customHeight="1" x14ac:dyDescent="0.2">
      <c r="C15" s="211">
        <v>5</v>
      </c>
      <c r="D15" s="166">
        <v>3</v>
      </c>
      <c r="E15" s="166">
        <v>87</v>
      </c>
      <c r="F15" s="71">
        <f>CEILING(F8*0.87,5)</f>
        <v>135</v>
      </c>
      <c r="G15" s="56"/>
      <c r="H15" s="211">
        <v>5</v>
      </c>
      <c r="I15" s="166">
        <v>3</v>
      </c>
      <c r="J15" s="166">
        <v>87</v>
      </c>
      <c r="K15" s="71">
        <f>CEILING(K8*0.87,5)</f>
        <v>135</v>
      </c>
      <c r="L15" s="56"/>
      <c r="M15" s="211">
        <v>5</v>
      </c>
      <c r="N15" s="166">
        <v>12</v>
      </c>
      <c r="O15" s="166">
        <v>35</v>
      </c>
      <c r="P15" s="71">
        <f>CEILING(P8*0.35,5)</f>
        <v>70</v>
      </c>
      <c r="Q15" s="56"/>
      <c r="R15" s="211">
        <v>5</v>
      </c>
      <c r="S15" s="166">
        <v>15</v>
      </c>
      <c r="T15" s="166">
        <v>50</v>
      </c>
      <c r="U15" s="71">
        <f>CEILING(U8*0.5,5)</f>
        <v>50</v>
      </c>
      <c r="V15" s="58"/>
    </row>
    <row r="16" spans="1:22" x14ac:dyDescent="0.2">
      <c r="A16" s="208">
        <v>2</v>
      </c>
      <c r="C16" s="237" t="s">
        <v>729</v>
      </c>
      <c r="D16" s="238"/>
      <c r="E16" s="238"/>
      <c r="F16" s="239"/>
      <c r="G16" s="56"/>
      <c r="H16" s="237" t="s">
        <v>729</v>
      </c>
      <c r="I16" s="238"/>
      <c r="J16" s="238"/>
      <c r="K16" s="239"/>
      <c r="L16" s="56"/>
      <c r="M16" s="234" t="s">
        <v>726</v>
      </c>
      <c r="N16" s="235"/>
      <c r="O16" s="235"/>
      <c r="P16" s="236"/>
      <c r="Q16" s="56"/>
      <c r="R16" s="234" t="s">
        <v>726</v>
      </c>
      <c r="S16" s="235"/>
      <c r="T16" s="235"/>
      <c r="U16" s="236"/>
      <c r="V16" s="58"/>
    </row>
    <row r="17" spans="1:24" ht="12" customHeight="1" x14ac:dyDescent="0.2">
      <c r="C17" s="164" t="s">
        <v>572</v>
      </c>
      <c r="D17" s="165" t="s">
        <v>573</v>
      </c>
      <c r="E17" s="165" t="s">
        <v>727</v>
      </c>
      <c r="F17" s="69" t="s">
        <v>10</v>
      </c>
      <c r="G17" s="56"/>
      <c r="H17" s="164" t="s">
        <v>572</v>
      </c>
      <c r="I17" s="165" t="s">
        <v>573</v>
      </c>
      <c r="J17" s="165" t="s">
        <v>727</v>
      </c>
      <c r="K17" s="69" t="s">
        <v>10</v>
      </c>
      <c r="L17" s="56"/>
      <c r="M17" s="164" t="s">
        <v>572</v>
      </c>
      <c r="N17" s="165" t="s">
        <v>573</v>
      </c>
      <c r="O17" s="165" t="s">
        <v>727</v>
      </c>
      <c r="P17" s="69" t="s">
        <v>10</v>
      </c>
      <c r="Q17" s="56"/>
      <c r="R17" s="164" t="s">
        <v>572</v>
      </c>
      <c r="S17" s="165" t="s">
        <v>573</v>
      </c>
      <c r="T17" s="165" t="s">
        <v>727</v>
      </c>
      <c r="U17" s="69" t="s">
        <v>10</v>
      </c>
      <c r="V17" s="58"/>
    </row>
    <row r="18" spans="1:24" ht="12" customHeight="1" x14ac:dyDescent="0.2">
      <c r="C18" s="211">
        <v>1</v>
      </c>
      <c r="D18" s="65">
        <v>10</v>
      </c>
      <c r="E18" s="65">
        <v>60</v>
      </c>
      <c r="F18" s="71">
        <f>CEILING(F8*0.6,5)</f>
        <v>90</v>
      </c>
      <c r="G18" s="56"/>
      <c r="H18" s="211">
        <v>1</v>
      </c>
      <c r="I18" s="65">
        <v>10</v>
      </c>
      <c r="J18" s="65">
        <v>60</v>
      </c>
      <c r="K18" s="71">
        <f>CEILING(K8*0.6,5)</f>
        <v>90</v>
      </c>
      <c r="L18" s="56"/>
      <c r="M18" s="211">
        <v>1</v>
      </c>
      <c r="N18" s="65">
        <v>5</v>
      </c>
      <c r="O18" s="65">
        <v>75</v>
      </c>
      <c r="P18" s="71">
        <f>CEILING(P8*0.75,5)</f>
        <v>150</v>
      </c>
      <c r="Q18" s="56"/>
      <c r="R18" s="211">
        <v>1</v>
      </c>
      <c r="S18" s="65">
        <v>5</v>
      </c>
      <c r="T18" s="65">
        <v>75</v>
      </c>
      <c r="U18" s="71">
        <f>CEILING(U8*0.75,5)</f>
        <v>75</v>
      </c>
      <c r="V18" s="58"/>
    </row>
    <row r="19" spans="1:24" ht="12" customHeight="1" x14ac:dyDescent="0.2">
      <c r="C19" s="211">
        <v>2</v>
      </c>
      <c r="D19" s="65">
        <v>8</v>
      </c>
      <c r="E19" s="65">
        <v>70</v>
      </c>
      <c r="F19" s="71">
        <f>CEILING(F8*0.7,5)</f>
        <v>105</v>
      </c>
      <c r="G19" s="56"/>
      <c r="H19" s="211">
        <v>2</v>
      </c>
      <c r="I19" s="65">
        <v>8</v>
      </c>
      <c r="J19" s="65">
        <v>70</v>
      </c>
      <c r="K19" s="71">
        <f>CEILING(K8*0.7,5)</f>
        <v>105</v>
      </c>
      <c r="L19" s="56"/>
      <c r="M19" s="211">
        <v>2</v>
      </c>
      <c r="N19" s="65">
        <v>5</v>
      </c>
      <c r="O19" s="65">
        <v>77</v>
      </c>
      <c r="P19" s="71">
        <f>CEILING(P8*0.77,5)</f>
        <v>155</v>
      </c>
      <c r="Q19" s="56"/>
      <c r="R19" s="211">
        <v>2</v>
      </c>
      <c r="S19" s="65">
        <v>5</v>
      </c>
      <c r="T19" s="65">
        <v>77</v>
      </c>
      <c r="U19" s="71">
        <f>CEILING(U8*0.77,5)</f>
        <v>75</v>
      </c>
      <c r="V19" s="58"/>
    </row>
    <row r="20" spans="1:24" ht="12" customHeight="1" x14ac:dyDescent="0.2">
      <c r="C20" s="211">
        <v>3</v>
      </c>
      <c r="D20" s="65">
        <v>8</v>
      </c>
      <c r="E20" s="65">
        <v>75</v>
      </c>
      <c r="F20" s="71">
        <f>CEILING(F8*0.75,5)</f>
        <v>115</v>
      </c>
      <c r="G20" s="56"/>
      <c r="H20" s="211">
        <v>3</v>
      </c>
      <c r="I20" s="65">
        <v>8</v>
      </c>
      <c r="J20" s="65">
        <v>75</v>
      </c>
      <c r="K20" s="71">
        <f>CEILING(K8*0.75,5)</f>
        <v>115</v>
      </c>
      <c r="L20" s="56"/>
      <c r="M20" s="211">
        <v>3</v>
      </c>
      <c r="N20" s="65">
        <v>5</v>
      </c>
      <c r="O20" s="65">
        <v>82</v>
      </c>
      <c r="P20" s="71">
        <f>CEILING(P8*0.82,5)</f>
        <v>165</v>
      </c>
      <c r="Q20" s="56"/>
      <c r="R20" s="211">
        <v>3</v>
      </c>
      <c r="S20" s="65">
        <v>5</v>
      </c>
      <c r="T20" s="65">
        <v>82</v>
      </c>
      <c r="U20" s="71">
        <f>CEILING(U8*0.82,5)</f>
        <v>80</v>
      </c>
      <c r="V20" s="58"/>
    </row>
    <row r="21" spans="1:24" ht="12" customHeight="1" x14ac:dyDescent="0.2">
      <c r="C21" s="211">
        <v>4</v>
      </c>
      <c r="D21" s="65">
        <v>15</v>
      </c>
      <c r="E21" s="65">
        <v>50</v>
      </c>
      <c r="F21" s="71">
        <f>CEILING(F8*0.5,5)</f>
        <v>75</v>
      </c>
      <c r="G21" s="56"/>
      <c r="H21" s="211">
        <v>4</v>
      </c>
      <c r="I21" s="65">
        <v>15</v>
      </c>
      <c r="J21" s="65">
        <v>50</v>
      </c>
      <c r="K21" s="71">
        <f>CEILING(K8*0.5,5)</f>
        <v>75</v>
      </c>
      <c r="L21" s="56"/>
      <c r="M21" s="211">
        <v>4</v>
      </c>
      <c r="N21" s="65">
        <v>3</v>
      </c>
      <c r="O21" s="65">
        <v>85</v>
      </c>
      <c r="P21" s="71">
        <f>CEILING(P8*0.85,5)</f>
        <v>170</v>
      </c>
      <c r="Q21" s="56"/>
      <c r="R21" s="211">
        <v>4</v>
      </c>
      <c r="S21" s="65">
        <v>3</v>
      </c>
      <c r="T21" s="65">
        <v>85</v>
      </c>
      <c r="U21" s="71">
        <f>CEILING(U8*0.85,5)</f>
        <v>85</v>
      </c>
      <c r="V21" s="58"/>
    </row>
    <row r="22" spans="1:24" ht="12" customHeight="1" x14ac:dyDescent="0.2">
      <c r="C22" s="211">
        <v>5</v>
      </c>
      <c r="D22" s="166">
        <v>15</v>
      </c>
      <c r="E22" s="166">
        <v>50</v>
      </c>
      <c r="F22" s="71">
        <f>CEILING(F8*0.5,5)</f>
        <v>75</v>
      </c>
      <c r="G22" s="56"/>
      <c r="H22" s="211">
        <v>5</v>
      </c>
      <c r="I22" s="166">
        <v>15</v>
      </c>
      <c r="J22" s="166">
        <v>50</v>
      </c>
      <c r="K22" s="71">
        <f>CEILING(K8*0.5,5)</f>
        <v>75</v>
      </c>
      <c r="L22" s="56"/>
      <c r="M22" s="211">
        <v>5</v>
      </c>
      <c r="N22" s="166">
        <v>3</v>
      </c>
      <c r="O22" s="166">
        <v>87</v>
      </c>
      <c r="P22" s="71">
        <f>CEILING(P8*0.87,5)</f>
        <v>175</v>
      </c>
      <c r="Q22" s="56"/>
      <c r="R22" s="211">
        <v>5</v>
      </c>
      <c r="S22" s="166">
        <v>3</v>
      </c>
      <c r="T22" s="166">
        <v>87</v>
      </c>
      <c r="U22" s="71">
        <f>CEILING(U8*0.87,5)</f>
        <v>85</v>
      </c>
      <c r="V22" s="58"/>
    </row>
    <row r="23" spans="1:24" x14ac:dyDescent="0.2">
      <c r="A23" s="208">
        <v>3</v>
      </c>
      <c r="C23" s="234" t="s">
        <v>726</v>
      </c>
      <c r="D23" s="235"/>
      <c r="E23" s="235"/>
      <c r="F23" s="236"/>
      <c r="G23" s="56"/>
      <c r="H23" s="234" t="s">
        <v>726</v>
      </c>
      <c r="I23" s="235"/>
      <c r="J23" s="235"/>
      <c r="K23" s="236"/>
      <c r="L23" s="56"/>
      <c r="M23" s="244" t="s">
        <v>739</v>
      </c>
      <c r="N23" s="245"/>
      <c r="O23" s="245"/>
      <c r="P23" s="246"/>
      <c r="Q23" s="56"/>
      <c r="R23" s="244" t="s">
        <v>729</v>
      </c>
      <c r="S23" s="245"/>
      <c r="T23" s="245"/>
      <c r="U23" s="246"/>
      <c r="V23" s="58"/>
    </row>
    <row r="24" spans="1:24" ht="12" customHeight="1" x14ac:dyDescent="0.2">
      <c r="C24" s="164" t="s">
        <v>572</v>
      </c>
      <c r="D24" s="165" t="s">
        <v>573</v>
      </c>
      <c r="E24" s="165" t="s">
        <v>727</v>
      </c>
      <c r="F24" s="69" t="s">
        <v>10</v>
      </c>
      <c r="G24" s="56"/>
      <c r="H24" s="164" t="s">
        <v>572</v>
      </c>
      <c r="I24" s="165" t="s">
        <v>573</v>
      </c>
      <c r="J24" s="165" t="s">
        <v>727</v>
      </c>
      <c r="K24" s="69" t="s">
        <v>10</v>
      </c>
      <c r="L24" s="56"/>
      <c r="M24" s="164" t="s">
        <v>572</v>
      </c>
      <c r="N24" s="165" t="s">
        <v>573</v>
      </c>
      <c r="O24" s="165" t="s">
        <v>727</v>
      </c>
      <c r="P24" s="69" t="s">
        <v>10</v>
      </c>
      <c r="Q24" s="56"/>
      <c r="R24" s="164" t="s">
        <v>572</v>
      </c>
      <c r="S24" s="165" t="s">
        <v>573</v>
      </c>
      <c r="T24" s="165" t="s">
        <v>727</v>
      </c>
      <c r="U24" s="69" t="s">
        <v>10</v>
      </c>
      <c r="V24" s="58"/>
    </row>
    <row r="25" spans="1:24" ht="12" customHeight="1" x14ac:dyDescent="0.2">
      <c r="C25" s="211">
        <v>1</v>
      </c>
      <c r="D25" s="65">
        <v>5</v>
      </c>
      <c r="E25" s="65">
        <v>70</v>
      </c>
      <c r="F25" s="71">
        <f>CEILING(F8*0.7,5)</f>
        <v>105</v>
      </c>
      <c r="G25" s="56"/>
      <c r="H25" s="211">
        <v>1</v>
      </c>
      <c r="I25" s="65">
        <v>5</v>
      </c>
      <c r="J25" s="65">
        <v>70</v>
      </c>
      <c r="K25" s="71">
        <f>CEILING(K8*0.7,5)</f>
        <v>105</v>
      </c>
      <c r="L25" s="56"/>
      <c r="M25" s="211">
        <v>1</v>
      </c>
      <c r="N25" s="65">
        <v>10</v>
      </c>
      <c r="O25" s="65">
        <v>37</v>
      </c>
      <c r="P25" s="71">
        <f>CEILING(P8*0.37,5)</f>
        <v>75</v>
      </c>
      <c r="Q25" s="56"/>
      <c r="R25" s="211">
        <v>1</v>
      </c>
      <c r="S25" s="65">
        <v>10</v>
      </c>
      <c r="T25" s="65">
        <v>60</v>
      </c>
      <c r="U25" s="71">
        <f>CEILING(U8*0.6,5)</f>
        <v>60</v>
      </c>
      <c r="V25" s="58"/>
    </row>
    <row r="26" spans="1:24" ht="12" customHeight="1" x14ac:dyDescent="0.2">
      <c r="C26" s="211">
        <v>2</v>
      </c>
      <c r="D26" s="65">
        <v>5</v>
      </c>
      <c r="E26" s="65">
        <v>75</v>
      </c>
      <c r="F26" s="71">
        <f>CEILING(F8*0.75,5)</f>
        <v>115</v>
      </c>
      <c r="G26" s="56"/>
      <c r="H26" s="211">
        <v>2</v>
      </c>
      <c r="I26" s="65">
        <v>5</v>
      </c>
      <c r="J26" s="65">
        <v>75</v>
      </c>
      <c r="K26" s="71">
        <f>CEILING(K8*0.75,5)</f>
        <v>115</v>
      </c>
      <c r="L26" s="56"/>
      <c r="M26" s="211">
        <v>2</v>
      </c>
      <c r="N26" s="65">
        <v>8</v>
      </c>
      <c r="O26" s="65">
        <v>40</v>
      </c>
      <c r="P26" s="71">
        <f>CEILING(P8*0.4,5)</f>
        <v>80</v>
      </c>
      <c r="Q26" s="56"/>
      <c r="R26" s="211">
        <v>2</v>
      </c>
      <c r="S26" s="65">
        <v>8</v>
      </c>
      <c r="T26" s="65">
        <v>65</v>
      </c>
      <c r="U26" s="71">
        <f>CEILING(U8*0.65,5)</f>
        <v>65</v>
      </c>
      <c r="V26" s="58"/>
    </row>
    <row r="27" spans="1:24" ht="12" customHeight="1" x14ac:dyDescent="0.2">
      <c r="C27" s="211">
        <v>3</v>
      </c>
      <c r="D27" s="65">
        <v>3</v>
      </c>
      <c r="E27" s="65">
        <v>85</v>
      </c>
      <c r="F27" s="71">
        <f>CEILING(F8*0.85,5)</f>
        <v>130</v>
      </c>
      <c r="G27" s="56"/>
      <c r="H27" s="211">
        <v>3</v>
      </c>
      <c r="I27" s="65">
        <v>3</v>
      </c>
      <c r="J27" s="65">
        <v>85</v>
      </c>
      <c r="K27" s="71">
        <f>CEILING(K8*0.85,5)</f>
        <v>130</v>
      </c>
      <c r="L27" s="56"/>
      <c r="M27" s="211">
        <v>3</v>
      </c>
      <c r="N27" s="65">
        <v>6</v>
      </c>
      <c r="O27" s="65">
        <v>43</v>
      </c>
      <c r="P27" s="71">
        <f>CEILING(P8*0.43,5)</f>
        <v>90</v>
      </c>
      <c r="Q27" s="56"/>
      <c r="R27" s="211">
        <v>3</v>
      </c>
      <c r="S27" s="65">
        <v>8</v>
      </c>
      <c r="T27" s="65">
        <v>70</v>
      </c>
      <c r="U27" s="71">
        <f>CEILING(U8*0.7,5)</f>
        <v>70</v>
      </c>
      <c r="V27" s="58"/>
    </row>
    <row r="28" spans="1:24" ht="12" customHeight="1" x14ac:dyDescent="0.2">
      <c r="C28" s="211">
        <v>4</v>
      </c>
      <c r="D28" s="65">
        <v>3</v>
      </c>
      <c r="E28" s="65">
        <v>90</v>
      </c>
      <c r="F28" s="71">
        <f>CEILING(F8*0.9,5)</f>
        <v>135</v>
      </c>
      <c r="G28" s="56"/>
      <c r="H28" s="211">
        <v>4</v>
      </c>
      <c r="I28" s="65">
        <v>3</v>
      </c>
      <c r="J28" s="65">
        <v>90</v>
      </c>
      <c r="K28" s="71">
        <f>CEILING(K8*0.9,5)</f>
        <v>135</v>
      </c>
      <c r="L28" s="56"/>
      <c r="M28" s="211">
        <v>4</v>
      </c>
      <c r="N28" s="65">
        <v>6</v>
      </c>
      <c r="O28" s="65">
        <v>52</v>
      </c>
      <c r="P28" s="71">
        <f>CEILING(P8*0.52,5)</f>
        <v>105</v>
      </c>
      <c r="Q28" s="56"/>
      <c r="R28" s="211">
        <v>4</v>
      </c>
      <c r="S28" s="65">
        <v>15</v>
      </c>
      <c r="T28" s="65">
        <v>50</v>
      </c>
      <c r="U28" s="71">
        <f>CEILING(U8*0.5,5)</f>
        <v>50</v>
      </c>
      <c r="V28" s="58"/>
    </row>
    <row r="29" spans="1:24" ht="12" customHeight="1" x14ac:dyDescent="0.2">
      <c r="C29" s="211">
        <v>5</v>
      </c>
      <c r="D29" s="166">
        <v>2</v>
      </c>
      <c r="E29" s="166">
        <v>95</v>
      </c>
      <c r="F29" s="71">
        <f>CEILING(F8*0.95,5)</f>
        <v>145</v>
      </c>
      <c r="G29" s="56"/>
      <c r="H29" s="211">
        <v>5</v>
      </c>
      <c r="I29" s="166">
        <v>2</v>
      </c>
      <c r="J29" s="166">
        <v>95</v>
      </c>
      <c r="K29" s="71">
        <f>CEILING(K8*0.95,5)</f>
        <v>145</v>
      </c>
      <c r="L29" s="56"/>
      <c r="M29" s="217">
        <v>5</v>
      </c>
      <c r="N29" s="218">
        <v>12</v>
      </c>
      <c r="O29" s="218">
        <v>35</v>
      </c>
      <c r="P29" s="219">
        <f>CEILING(P8*0.35,5)</f>
        <v>70</v>
      </c>
      <c r="Q29" s="56"/>
      <c r="R29" s="212">
        <v>5</v>
      </c>
      <c r="S29" s="166">
        <v>15</v>
      </c>
      <c r="T29" s="166">
        <v>50</v>
      </c>
      <c r="U29" s="71">
        <f>CEILING(U8*0.5,5)</f>
        <v>50</v>
      </c>
      <c r="V29" s="58"/>
    </row>
    <row r="30" spans="1:24" x14ac:dyDescent="0.2">
      <c r="A30" s="208">
        <v>4</v>
      </c>
      <c r="C30" s="244" t="s">
        <v>729</v>
      </c>
      <c r="D30" s="245"/>
      <c r="E30" s="245"/>
      <c r="F30" s="246"/>
      <c r="G30" s="56"/>
      <c r="H30" s="244" t="s">
        <v>729</v>
      </c>
      <c r="I30" s="245"/>
      <c r="J30" s="245"/>
      <c r="K30" s="246"/>
      <c r="L30" s="56"/>
      <c r="M30" s="234" t="s">
        <v>726</v>
      </c>
      <c r="N30" s="235"/>
      <c r="O30" s="235"/>
      <c r="P30" s="236"/>
      <c r="Q30" s="56"/>
      <c r="R30" s="234" t="s">
        <v>726</v>
      </c>
      <c r="S30" s="235"/>
      <c r="T30" s="235"/>
      <c r="U30" s="236"/>
      <c r="V30" s="58"/>
    </row>
    <row r="31" spans="1:24" ht="12" customHeight="1" x14ac:dyDescent="0.2">
      <c r="C31" s="164" t="s">
        <v>572</v>
      </c>
      <c r="D31" s="165" t="s">
        <v>573</v>
      </c>
      <c r="E31" s="165" t="s">
        <v>727</v>
      </c>
      <c r="F31" s="69" t="s">
        <v>10</v>
      </c>
      <c r="G31" s="56"/>
      <c r="H31" s="164" t="s">
        <v>572</v>
      </c>
      <c r="I31" s="165" t="s">
        <v>573</v>
      </c>
      <c r="J31" s="165" t="s">
        <v>727</v>
      </c>
      <c r="K31" s="69" t="s">
        <v>10</v>
      </c>
      <c r="L31" s="56"/>
      <c r="M31" s="164" t="s">
        <v>572</v>
      </c>
      <c r="N31" s="165" t="s">
        <v>573</v>
      </c>
      <c r="O31" s="165" t="s">
        <v>727</v>
      </c>
      <c r="P31" s="69" t="s">
        <v>10</v>
      </c>
      <c r="Q31" s="56"/>
      <c r="R31" s="164" t="s">
        <v>572</v>
      </c>
      <c r="S31" s="165" t="s">
        <v>573</v>
      </c>
      <c r="T31" s="165" t="s">
        <v>727</v>
      </c>
      <c r="U31" s="69" t="s">
        <v>10</v>
      </c>
      <c r="V31" s="58"/>
      <c r="X31" s="58"/>
    </row>
    <row r="32" spans="1:24" ht="12" customHeight="1" x14ac:dyDescent="0.2">
      <c r="C32" s="211">
        <v>1</v>
      </c>
      <c r="D32" s="65">
        <v>10</v>
      </c>
      <c r="E32" s="65">
        <v>60</v>
      </c>
      <c r="F32" s="71">
        <f>CEILING(F8*0.6,5)</f>
        <v>90</v>
      </c>
      <c r="G32" s="56"/>
      <c r="H32" s="211">
        <v>1</v>
      </c>
      <c r="I32" s="65">
        <v>10</v>
      </c>
      <c r="J32" s="65">
        <v>60</v>
      </c>
      <c r="K32" s="71">
        <f>CEILING(K8*0.6,5)</f>
        <v>90</v>
      </c>
      <c r="L32" s="56"/>
      <c r="M32" s="211">
        <v>1</v>
      </c>
      <c r="N32" s="65">
        <v>5</v>
      </c>
      <c r="O32" s="65">
        <v>70</v>
      </c>
      <c r="P32" s="71">
        <f>CEILING(P8*0.7,5)</f>
        <v>140</v>
      </c>
      <c r="Q32" s="56"/>
      <c r="R32" s="211">
        <v>1</v>
      </c>
      <c r="S32" s="65">
        <v>5</v>
      </c>
      <c r="T32" s="65">
        <v>70</v>
      </c>
      <c r="U32" s="71">
        <f>CEILING(U8*0.7,5)</f>
        <v>70</v>
      </c>
      <c r="V32" s="58"/>
    </row>
    <row r="33" spans="1:23" ht="12" customHeight="1" x14ac:dyDescent="0.2">
      <c r="C33" s="211">
        <v>2</v>
      </c>
      <c r="D33" s="65">
        <v>8</v>
      </c>
      <c r="E33" s="65">
        <v>75</v>
      </c>
      <c r="F33" s="71">
        <f>CEILING(F8*0.75,5)</f>
        <v>115</v>
      </c>
      <c r="G33" s="56"/>
      <c r="H33" s="211">
        <v>2</v>
      </c>
      <c r="I33" s="65">
        <v>8</v>
      </c>
      <c r="J33" s="65">
        <v>75</v>
      </c>
      <c r="K33" s="71">
        <f>CEILING(K8*0.75,5)</f>
        <v>115</v>
      </c>
      <c r="L33" s="56"/>
      <c r="M33" s="211">
        <v>2</v>
      </c>
      <c r="N33" s="65">
        <v>5</v>
      </c>
      <c r="O33" s="65">
        <v>75</v>
      </c>
      <c r="P33" s="71">
        <f>CEILING(P8*0.75,5)</f>
        <v>150</v>
      </c>
      <c r="Q33" s="56"/>
      <c r="R33" s="211">
        <v>2</v>
      </c>
      <c r="S33" s="65">
        <v>5</v>
      </c>
      <c r="T33" s="65">
        <v>75</v>
      </c>
      <c r="U33" s="71">
        <f>CEILING(U8*0.75,5)</f>
        <v>75</v>
      </c>
      <c r="V33" s="58"/>
    </row>
    <row r="34" spans="1:23" ht="12" customHeight="1" x14ac:dyDescent="0.2">
      <c r="C34" s="211">
        <v>3</v>
      </c>
      <c r="D34" s="65">
        <v>8</v>
      </c>
      <c r="E34" s="65">
        <v>80</v>
      </c>
      <c r="F34" s="71">
        <f>CEILING(F8*0.8,5)</f>
        <v>120</v>
      </c>
      <c r="G34" s="56"/>
      <c r="H34" s="211">
        <v>3</v>
      </c>
      <c r="I34" s="65">
        <v>8</v>
      </c>
      <c r="J34" s="65">
        <v>80</v>
      </c>
      <c r="K34" s="71">
        <f>CEILING(K8*0.8,5)</f>
        <v>120</v>
      </c>
      <c r="L34" s="56"/>
      <c r="M34" s="211">
        <v>3</v>
      </c>
      <c r="N34" s="65">
        <v>3</v>
      </c>
      <c r="O34" s="65">
        <v>85</v>
      </c>
      <c r="P34" s="71">
        <f>CEILING(P8*0.85,5)</f>
        <v>170</v>
      </c>
      <c r="Q34" s="56"/>
      <c r="R34" s="211">
        <v>3</v>
      </c>
      <c r="S34" s="65">
        <v>3</v>
      </c>
      <c r="T34" s="65">
        <v>85</v>
      </c>
      <c r="U34" s="71">
        <f>CEILING(U8*0.85,5)</f>
        <v>85</v>
      </c>
      <c r="V34" s="58"/>
    </row>
    <row r="35" spans="1:23" ht="12" customHeight="1" x14ac:dyDescent="0.2">
      <c r="C35" s="211">
        <v>4</v>
      </c>
      <c r="D35" s="65">
        <v>15</v>
      </c>
      <c r="E35" s="65">
        <v>50</v>
      </c>
      <c r="F35" s="71">
        <f>CEILING(F8*0.5,5)</f>
        <v>75</v>
      </c>
      <c r="G35" s="113"/>
      <c r="H35" s="211">
        <v>4</v>
      </c>
      <c r="I35" s="65">
        <v>15</v>
      </c>
      <c r="J35" s="65">
        <v>50</v>
      </c>
      <c r="K35" s="71">
        <f>CEILING(K8*0.5,5)</f>
        <v>75</v>
      </c>
      <c r="L35" s="113"/>
      <c r="M35" s="211">
        <v>4</v>
      </c>
      <c r="N35" s="65">
        <v>3</v>
      </c>
      <c r="O35" s="65">
        <v>90</v>
      </c>
      <c r="P35" s="71">
        <f>CEILING(P8*0.9,5)</f>
        <v>180</v>
      </c>
      <c r="Q35" s="113"/>
      <c r="R35" s="211">
        <v>4</v>
      </c>
      <c r="S35" s="65">
        <v>3</v>
      </c>
      <c r="T35" s="65">
        <v>90</v>
      </c>
      <c r="U35" s="71">
        <f>CEILING(U8*0.9,5)</f>
        <v>90</v>
      </c>
      <c r="V35" s="58"/>
    </row>
    <row r="36" spans="1:23" ht="12" customHeight="1" x14ac:dyDescent="0.2">
      <c r="C36" s="212">
        <v>5</v>
      </c>
      <c r="D36" s="166">
        <v>15</v>
      </c>
      <c r="E36" s="166">
        <v>50</v>
      </c>
      <c r="F36" s="71">
        <f>CEILING(F8*0.5,5)</f>
        <v>75</v>
      </c>
      <c r="G36" s="58"/>
      <c r="H36" s="212">
        <v>5</v>
      </c>
      <c r="I36" s="166">
        <v>15</v>
      </c>
      <c r="J36" s="166">
        <v>50</v>
      </c>
      <c r="K36" s="71">
        <f>CEILING(K8*0.5,5)</f>
        <v>75</v>
      </c>
      <c r="L36" s="58"/>
      <c r="M36" s="211">
        <v>5</v>
      </c>
      <c r="N36" s="166">
        <v>2</v>
      </c>
      <c r="O36" s="166">
        <v>95</v>
      </c>
      <c r="P36" s="71">
        <f>CEILING(P8*0.95,5)</f>
        <v>190</v>
      </c>
      <c r="Q36" s="58"/>
      <c r="R36" s="211">
        <v>5</v>
      </c>
      <c r="S36" s="166">
        <v>2</v>
      </c>
      <c r="T36" s="166">
        <v>95</v>
      </c>
      <c r="U36" s="71">
        <f>CEILING(U8*0.95,5)</f>
        <v>95</v>
      </c>
      <c r="V36" s="58"/>
    </row>
    <row r="37" spans="1:23" x14ac:dyDescent="0.2">
      <c r="A37" s="208">
        <v>5</v>
      </c>
      <c r="C37" s="234" t="s">
        <v>726</v>
      </c>
      <c r="D37" s="235"/>
      <c r="E37" s="235"/>
      <c r="F37" s="236"/>
      <c r="G37" s="56"/>
      <c r="H37" s="234" t="s">
        <v>726</v>
      </c>
      <c r="I37" s="235"/>
      <c r="J37" s="235"/>
      <c r="K37" s="236"/>
      <c r="L37" s="56"/>
      <c r="M37" s="244" t="s">
        <v>739</v>
      </c>
      <c r="N37" s="245"/>
      <c r="O37" s="245"/>
      <c r="P37" s="246"/>
      <c r="Q37" s="56"/>
      <c r="R37" s="244" t="s">
        <v>729</v>
      </c>
      <c r="S37" s="245"/>
      <c r="T37" s="245"/>
      <c r="U37" s="246"/>
      <c r="V37" s="58"/>
    </row>
    <row r="38" spans="1:23" ht="12" customHeight="1" x14ac:dyDescent="0.2">
      <c r="C38" s="164" t="s">
        <v>572</v>
      </c>
      <c r="D38" s="165" t="s">
        <v>573</v>
      </c>
      <c r="E38" s="165" t="s">
        <v>727</v>
      </c>
      <c r="F38" s="69" t="s">
        <v>10</v>
      </c>
      <c r="G38" s="56"/>
      <c r="H38" s="164" t="s">
        <v>572</v>
      </c>
      <c r="I38" s="165" t="s">
        <v>573</v>
      </c>
      <c r="J38" s="165" t="s">
        <v>727</v>
      </c>
      <c r="K38" s="69" t="s">
        <v>10</v>
      </c>
      <c r="L38" s="56"/>
      <c r="M38" s="164" t="s">
        <v>9</v>
      </c>
      <c r="N38" s="165" t="s">
        <v>573</v>
      </c>
      <c r="O38" s="165" t="s">
        <v>727</v>
      </c>
      <c r="P38" s="69" t="s">
        <v>10</v>
      </c>
      <c r="Q38" s="56"/>
      <c r="R38" s="164" t="s">
        <v>9</v>
      </c>
      <c r="S38" s="165" t="s">
        <v>573</v>
      </c>
      <c r="T38" s="165" t="s">
        <v>727</v>
      </c>
      <c r="U38" s="69" t="s">
        <v>10</v>
      </c>
      <c r="V38" s="58"/>
      <c r="W38" s="58"/>
    </row>
    <row r="39" spans="1:23" ht="12" customHeight="1" x14ac:dyDescent="0.2">
      <c r="C39" s="211">
        <v>1</v>
      </c>
      <c r="D39" s="65">
        <v>5</v>
      </c>
      <c r="E39" s="65">
        <v>80</v>
      </c>
      <c r="F39" s="71">
        <f>CEILING(F8*0.8,5)</f>
        <v>120</v>
      </c>
      <c r="G39" s="56"/>
      <c r="H39" s="211">
        <v>1</v>
      </c>
      <c r="I39" s="65">
        <v>5</v>
      </c>
      <c r="J39" s="65">
        <v>80</v>
      </c>
      <c r="K39" s="71">
        <f>CEILING(K8*0.8,5)</f>
        <v>120</v>
      </c>
      <c r="L39" s="56"/>
      <c r="M39" s="211">
        <v>1</v>
      </c>
      <c r="N39" s="65">
        <v>10</v>
      </c>
      <c r="O39" s="65">
        <v>37</v>
      </c>
      <c r="P39" s="71">
        <f>CEILING(P8*0.37,5)</f>
        <v>75</v>
      </c>
      <c r="Q39" s="56"/>
      <c r="R39" s="211">
        <v>1</v>
      </c>
      <c r="S39" s="65">
        <v>10</v>
      </c>
      <c r="T39" s="65">
        <v>60</v>
      </c>
      <c r="U39" s="71">
        <f>CEILING(U8*0.6,5)</f>
        <v>60</v>
      </c>
      <c r="V39" s="58"/>
      <c r="W39" s="58"/>
    </row>
    <row r="40" spans="1:23" ht="12" customHeight="1" x14ac:dyDescent="0.2">
      <c r="C40" s="211">
        <v>2</v>
      </c>
      <c r="D40" s="65">
        <v>3</v>
      </c>
      <c r="E40" s="65">
        <v>85</v>
      </c>
      <c r="F40" s="71">
        <f>CEILING(F8*0.85,5)</f>
        <v>130</v>
      </c>
      <c r="G40" s="56"/>
      <c r="H40" s="211">
        <v>2</v>
      </c>
      <c r="I40" s="65">
        <v>3</v>
      </c>
      <c r="J40" s="65">
        <v>85</v>
      </c>
      <c r="K40" s="71">
        <f>CEILING(K8*0.85,5)</f>
        <v>130</v>
      </c>
      <c r="L40" s="56"/>
      <c r="M40" s="211">
        <v>2</v>
      </c>
      <c r="N40" s="65">
        <v>8</v>
      </c>
      <c r="O40" s="65">
        <v>40</v>
      </c>
      <c r="P40" s="71">
        <f>CEILING(P8*0.4,5)</f>
        <v>80</v>
      </c>
      <c r="Q40" s="56"/>
      <c r="R40" s="211">
        <v>2</v>
      </c>
      <c r="S40" s="65">
        <v>8</v>
      </c>
      <c r="T40" s="65">
        <v>65</v>
      </c>
      <c r="U40" s="71">
        <f>CEILING(U8*0.65,5)</f>
        <v>65</v>
      </c>
    </row>
    <row r="41" spans="1:23" ht="12" customHeight="1" x14ac:dyDescent="0.2">
      <c r="C41" s="211">
        <v>3</v>
      </c>
      <c r="D41" s="65">
        <v>1</v>
      </c>
      <c r="E41" s="65">
        <v>90</v>
      </c>
      <c r="F41" s="71">
        <f>CEILING(F8*0.9,5)</f>
        <v>135</v>
      </c>
      <c r="G41" s="56"/>
      <c r="H41" s="211">
        <v>3</v>
      </c>
      <c r="I41" s="65">
        <v>1</v>
      </c>
      <c r="J41" s="65">
        <v>90</v>
      </c>
      <c r="K41" s="71">
        <f>CEILING(K8*0.9,5)</f>
        <v>135</v>
      </c>
      <c r="L41" s="56"/>
      <c r="M41" s="211">
        <v>3</v>
      </c>
      <c r="N41" s="65">
        <v>8</v>
      </c>
      <c r="O41" s="65">
        <v>43</v>
      </c>
      <c r="P41" s="71">
        <f>CEILING(P8*0.43,5)</f>
        <v>90</v>
      </c>
      <c r="Q41" s="56"/>
      <c r="R41" s="211">
        <v>3</v>
      </c>
      <c r="S41" s="65">
        <v>8</v>
      </c>
      <c r="T41" s="65">
        <v>75</v>
      </c>
      <c r="U41" s="71">
        <f>CEILING(U8*0.75,5)</f>
        <v>75</v>
      </c>
    </row>
    <row r="42" spans="1:23" ht="12" customHeight="1" x14ac:dyDescent="0.2">
      <c r="C42" s="211">
        <v>4</v>
      </c>
      <c r="D42" s="65">
        <v>1</v>
      </c>
      <c r="E42" s="65">
        <v>95</v>
      </c>
      <c r="F42" s="71">
        <f>CEILING(F8*0.95,5)</f>
        <v>145</v>
      </c>
      <c r="G42" s="56"/>
      <c r="H42" s="211">
        <v>4</v>
      </c>
      <c r="I42" s="65">
        <v>1</v>
      </c>
      <c r="J42" s="65">
        <v>95</v>
      </c>
      <c r="K42" s="71">
        <f>CEILING(K8*0.95,5)</f>
        <v>145</v>
      </c>
      <c r="L42" s="56"/>
      <c r="M42" s="211">
        <v>4</v>
      </c>
      <c r="N42" s="65">
        <v>6</v>
      </c>
      <c r="O42" s="65">
        <v>52</v>
      </c>
      <c r="P42" s="71">
        <f>CEILING(P8*0.52,5)</f>
        <v>105</v>
      </c>
      <c r="Q42" s="56"/>
      <c r="R42" s="211">
        <v>4</v>
      </c>
      <c r="S42" s="65">
        <v>15</v>
      </c>
      <c r="T42" s="65">
        <v>50</v>
      </c>
      <c r="U42" s="71">
        <f>CEILING(U8*0.5,5)</f>
        <v>50</v>
      </c>
    </row>
    <row r="43" spans="1:23" ht="12" customHeight="1" x14ac:dyDescent="0.2">
      <c r="C43" s="212">
        <v>5</v>
      </c>
      <c r="D43" s="167" t="s">
        <v>585</v>
      </c>
      <c r="E43" s="167">
        <v>97</v>
      </c>
      <c r="F43" s="112">
        <f>CEILING(F8*0.97,5)</f>
        <v>150</v>
      </c>
      <c r="G43" s="56"/>
      <c r="H43" s="212">
        <v>5</v>
      </c>
      <c r="I43" s="167" t="s">
        <v>585</v>
      </c>
      <c r="J43" s="167">
        <v>97</v>
      </c>
      <c r="K43" s="112">
        <f>CEILING(K8*0.97,5)</f>
        <v>150</v>
      </c>
      <c r="L43" s="56"/>
      <c r="M43" s="217">
        <v>5</v>
      </c>
      <c r="N43" s="218">
        <v>15</v>
      </c>
      <c r="O43" s="218">
        <v>35</v>
      </c>
      <c r="P43" s="219">
        <f>CEILING(P8*0.35,5)</f>
        <v>70</v>
      </c>
      <c r="Q43" s="56"/>
      <c r="R43" s="212">
        <v>5</v>
      </c>
      <c r="S43" s="166">
        <v>15</v>
      </c>
      <c r="T43" s="166">
        <v>50</v>
      </c>
      <c r="U43" s="71">
        <f>CEILING(U8*0.5,5)</f>
        <v>50</v>
      </c>
    </row>
    <row r="44" spans="1:23" x14ac:dyDescent="0.2">
      <c r="A44" s="208">
        <v>6</v>
      </c>
      <c r="C44" s="244" t="s">
        <v>729</v>
      </c>
      <c r="D44" s="245"/>
      <c r="E44" s="245"/>
      <c r="F44" s="246"/>
      <c r="G44" s="56"/>
      <c r="H44" s="244" t="s">
        <v>729</v>
      </c>
      <c r="I44" s="245"/>
      <c r="J44" s="245"/>
      <c r="K44" s="246"/>
      <c r="L44" s="56"/>
      <c r="M44" s="234" t="s">
        <v>726</v>
      </c>
      <c r="N44" s="235"/>
      <c r="O44" s="235"/>
      <c r="P44" s="236"/>
      <c r="Q44" s="56"/>
      <c r="R44" s="234" t="s">
        <v>726</v>
      </c>
      <c r="S44" s="235"/>
      <c r="T44" s="235"/>
      <c r="U44" s="236"/>
    </row>
    <row r="45" spans="1:23" ht="12" customHeight="1" x14ac:dyDescent="0.2">
      <c r="C45" s="164" t="s">
        <v>9</v>
      </c>
      <c r="D45" s="165" t="s">
        <v>573</v>
      </c>
      <c r="E45" s="165" t="s">
        <v>727</v>
      </c>
      <c r="F45" s="69" t="s">
        <v>10</v>
      </c>
      <c r="G45" s="56"/>
      <c r="H45" s="164" t="s">
        <v>9</v>
      </c>
      <c r="I45" s="165" t="s">
        <v>573</v>
      </c>
      <c r="J45" s="165" t="s">
        <v>727</v>
      </c>
      <c r="K45" s="69" t="s">
        <v>10</v>
      </c>
      <c r="L45" s="56"/>
      <c r="M45" s="164" t="s">
        <v>572</v>
      </c>
      <c r="N45" s="165" t="s">
        <v>573</v>
      </c>
      <c r="O45" s="165" t="s">
        <v>727</v>
      </c>
      <c r="P45" s="69" t="s">
        <v>10</v>
      </c>
      <c r="Q45" s="56"/>
      <c r="R45" s="164" t="s">
        <v>572</v>
      </c>
      <c r="S45" s="165" t="s">
        <v>573</v>
      </c>
      <c r="T45" s="165" t="s">
        <v>727</v>
      </c>
      <c r="U45" s="69" t="s">
        <v>10</v>
      </c>
    </row>
    <row r="46" spans="1:23" ht="12" customHeight="1" x14ac:dyDescent="0.2">
      <c r="C46" s="211">
        <v>1</v>
      </c>
      <c r="D46" s="65">
        <v>10</v>
      </c>
      <c r="E46" s="65">
        <v>60</v>
      </c>
      <c r="F46" s="71">
        <f>CEILING(F8*0.6,5)</f>
        <v>90</v>
      </c>
      <c r="G46" s="56"/>
      <c r="H46" s="211">
        <v>1</v>
      </c>
      <c r="I46" s="65">
        <v>10</v>
      </c>
      <c r="J46" s="65">
        <v>60</v>
      </c>
      <c r="K46" s="71">
        <f>CEILING(K8*0.6,5)</f>
        <v>90</v>
      </c>
      <c r="L46" s="56"/>
      <c r="M46" s="211">
        <v>1</v>
      </c>
      <c r="N46" s="65">
        <v>5</v>
      </c>
      <c r="O46" s="65">
        <v>80</v>
      </c>
      <c r="P46" s="71">
        <f>CEILING(P8*0.8,5)</f>
        <v>160</v>
      </c>
      <c r="Q46" s="56"/>
      <c r="R46" s="211">
        <v>1</v>
      </c>
      <c r="S46" s="65">
        <v>5</v>
      </c>
      <c r="T46" s="65">
        <v>80</v>
      </c>
      <c r="U46" s="71">
        <f>CEILING(U8*0.8,5)</f>
        <v>80</v>
      </c>
    </row>
    <row r="47" spans="1:23" ht="12" customHeight="1" x14ac:dyDescent="0.2">
      <c r="C47" s="211">
        <v>2</v>
      </c>
      <c r="D47" s="65">
        <v>8</v>
      </c>
      <c r="E47" s="65">
        <v>75</v>
      </c>
      <c r="F47" s="71">
        <f>CEILING(F8*0.75,5)</f>
        <v>115</v>
      </c>
      <c r="G47" s="56"/>
      <c r="H47" s="211">
        <v>2</v>
      </c>
      <c r="I47" s="65">
        <v>8</v>
      </c>
      <c r="J47" s="65">
        <v>75</v>
      </c>
      <c r="K47" s="71">
        <f>CEILING(K8*0.75,5)</f>
        <v>115</v>
      </c>
      <c r="L47" s="56"/>
      <c r="M47" s="211">
        <v>2</v>
      </c>
      <c r="N47" s="65">
        <v>3</v>
      </c>
      <c r="O47" s="65">
        <v>85</v>
      </c>
      <c r="P47" s="71">
        <f>CEILING(P8*0.85,5)</f>
        <v>170</v>
      </c>
      <c r="Q47" s="56"/>
      <c r="R47" s="211">
        <v>2</v>
      </c>
      <c r="S47" s="65">
        <v>3</v>
      </c>
      <c r="T47" s="65">
        <v>85</v>
      </c>
      <c r="U47" s="71">
        <f>CEILING(U8*0.85,5)</f>
        <v>85</v>
      </c>
    </row>
    <row r="48" spans="1:23" ht="12" customHeight="1" x14ac:dyDescent="0.2">
      <c r="C48" s="211">
        <v>3</v>
      </c>
      <c r="D48" s="65">
        <v>8</v>
      </c>
      <c r="E48" s="65">
        <v>80</v>
      </c>
      <c r="F48" s="71">
        <f>CEILING(F8*0.8,5)</f>
        <v>120</v>
      </c>
      <c r="G48" s="56"/>
      <c r="H48" s="211">
        <v>3</v>
      </c>
      <c r="I48" s="65">
        <v>8</v>
      </c>
      <c r="J48" s="65">
        <v>80</v>
      </c>
      <c r="K48" s="71">
        <f>CEILING(K8*0.8,5)</f>
        <v>120</v>
      </c>
      <c r="L48" s="56"/>
      <c r="M48" s="211">
        <v>3</v>
      </c>
      <c r="N48" s="65">
        <v>1</v>
      </c>
      <c r="O48" s="65">
        <v>90</v>
      </c>
      <c r="P48" s="71">
        <f>CEILING(P8*0.9,5)</f>
        <v>180</v>
      </c>
      <c r="Q48" s="56"/>
      <c r="R48" s="211">
        <v>3</v>
      </c>
      <c r="S48" s="65">
        <v>1</v>
      </c>
      <c r="T48" s="65">
        <v>90</v>
      </c>
      <c r="U48" s="71">
        <f>CEILING(U8*0.9,5)</f>
        <v>90</v>
      </c>
    </row>
    <row r="49" spans="3:21" ht="12" customHeight="1" x14ac:dyDescent="0.2">
      <c r="C49" s="211">
        <v>4</v>
      </c>
      <c r="D49" s="65">
        <v>15</v>
      </c>
      <c r="E49" s="65">
        <v>50</v>
      </c>
      <c r="F49" s="71">
        <f>CEILING(F8*0.5,5)</f>
        <v>75</v>
      </c>
      <c r="G49" s="56"/>
      <c r="H49" s="211">
        <v>4</v>
      </c>
      <c r="I49" s="65">
        <v>15</v>
      </c>
      <c r="J49" s="65">
        <v>50</v>
      </c>
      <c r="K49" s="71">
        <f>CEILING(K8*0.5,5)</f>
        <v>75</v>
      </c>
      <c r="L49" s="56"/>
      <c r="M49" s="211">
        <v>4</v>
      </c>
      <c r="N49" s="65">
        <v>1</v>
      </c>
      <c r="O49" s="65">
        <v>95</v>
      </c>
      <c r="P49" s="71">
        <f>CEILING(P8*0.95,5)</f>
        <v>190</v>
      </c>
      <c r="Q49" s="56"/>
      <c r="R49" s="211">
        <v>4</v>
      </c>
      <c r="S49" s="65">
        <v>1</v>
      </c>
      <c r="T49" s="65">
        <v>95</v>
      </c>
      <c r="U49" s="71">
        <f>CEILING(U8*0.95,5)</f>
        <v>95</v>
      </c>
    </row>
    <row r="50" spans="3:21" ht="12" customHeight="1" x14ac:dyDescent="0.2">
      <c r="C50" s="212">
        <v>5</v>
      </c>
      <c r="D50" s="167">
        <v>15</v>
      </c>
      <c r="E50" s="167">
        <v>50</v>
      </c>
      <c r="F50" s="112">
        <f>CEILING(F8*0.5,5)</f>
        <v>75</v>
      </c>
      <c r="G50" s="56"/>
      <c r="H50" s="212">
        <v>5</v>
      </c>
      <c r="I50" s="167">
        <v>15</v>
      </c>
      <c r="J50" s="167">
        <v>50</v>
      </c>
      <c r="K50" s="112">
        <f>CEILING(K8*0.5,5)</f>
        <v>75</v>
      </c>
      <c r="L50" s="56"/>
      <c r="M50" s="212">
        <v>5</v>
      </c>
      <c r="N50" s="167" t="s">
        <v>585</v>
      </c>
      <c r="O50" s="167">
        <v>97</v>
      </c>
      <c r="P50" s="112">
        <f>CEILING(P8*0.97,5)</f>
        <v>195</v>
      </c>
      <c r="Q50" s="56"/>
      <c r="R50" s="212">
        <v>5</v>
      </c>
      <c r="S50" s="167" t="s">
        <v>585</v>
      </c>
      <c r="T50" s="167">
        <v>97</v>
      </c>
      <c r="U50" s="112">
        <f>CEILING(U8*0.97,5)</f>
        <v>95</v>
      </c>
    </row>
    <row r="52" spans="3:21" x14ac:dyDescent="0.2">
      <c r="C52" s="213"/>
      <c r="D52" s="19"/>
      <c r="E52" s="19"/>
      <c r="F52" s="19"/>
      <c r="G52" s="19"/>
      <c r="H52" s="213"/>
      <c r="I52" s="19"/>
      <c r="J52" s="19"/>
      <c r="K52" s="19"/>
      <c r="L52" s="19"/>
      <c r="M52" s="213"/>
      <c r="N52" s="19"/>
      <c r="O52" s="19"/>
      <c r="P52" s="19"/>
      <c r="Q52" s="19"/>
      <c r="R52" s="213"/>
      <c r="S52" s="19"/>
      <c r="T52" s="19"/>
      <c r="U52" s="19"/>
    </row>
    <row r="53" spans="3:21" x14ac:dyDescent="0.2">
      <c r="C53" s="213"/>
      <c r="D53" s="19"/>
      <c r="E53" s="19"/>
      <c r="F53" s="19"/>
      <c r="G53" s="19"/>
      <c r="H53" s="213"/>
      <c r="I53" s="19"/>
      <c r="J53" s="19"/>
      <c r="K53" s="19"/>
      <c r="L53" s="19"/>
      <c r="M53" s="213"/>
      <c r="N53" s="19"/>
      <c r="O53" s="19"/>
      <c r="P53" s="19"/>
      <c r="Q53" s="19"/>
      <c r="R53" s="213"/>
      <c r="S53" s="19"/>
      <c r="T53" s="19"/>
      <c r="U53" s="19"/>
    </row>
  </sheetData>
  <mergeCells count="30">
    <mergeCell ref="C37:F37"/>
    <mergeCell ref="H37:K37"/>
    <mergeCell ref="R37:U37"/>
    <mergeCell ref="C44:F44"/>
    <mergeCell ref="H44:K44"/>
    <mergeCell ref="M37:P37"/>
    <mergeCell ref="R44:U44"/>
    <mergeCell ref="M44:P44"/>
    <mergeCell ref="C30:F30"/>
    <mergeCell ref="H30:K30"/>
    <mergeCell ref="M30:P30"/>
    <mergeCell ref="R30:U30"/>
    <mergeCell ref="C16:F16"/>
    <mergeCell ref="H16:K16"/>
    <mergeCell ref="R16:U16"/>
    <mergeCell ref="C23:F23"/>
    <mergeCell ref="H23:K23"/>
    <mergeCell ref="M23:P23"/>
    <mergeCell ref="R23:U23"/>
    <mergeCell ref="C9:F9"/>
    <mergeCell ref="H9:K9"/>
    <mergeCell ref="M16:P16"/>
    <mergeCell ref="R9:U9"/>
    <mergeCell ref="C1:U1"/>
    <mergeCell ref="G2:I2"/>
    <mergeCell ref="C3:F3"/>
    <mergeCell ref="H3:K3"/>
    <mergeCell ref="M3:P3"/>
    <mergeCell ref="R3:U3"/>
    <mergeCell ref="M9:P9"/>
  </mergeCells>
  <pageMargins left="0.25" right="0.25" top="0.75" bottom="0.75" header="0.3" footer="0.3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B1:Z36"/>
  <sheetViews>
    <sheetView workbookViewId="0">
      <selection activeCell="C41" sqref="C41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9.83203125" bestFit="1" customWidth="1"/>
    <col min="6" max="10" width="5.33203125" customWidth="1"/>
    <col min="11" max="11" width="5.6640625" customWidth="1"/>
    <col min="12" max="12" width="1.1640625" customWidth="1"/>
    <col min="13" max="13" width="4.83203125" customWidth="1"/>
    <col min="14" max="14" width="27.5" customWidth="1"/>
    <col min="15" max="15" width="5.5" customWidth="1"/>
    <col min="16" max="16" width="9.83203125" bestFit="1" customWidth="1"/>
    <col min="17" max="21" width="5.33203125" customWidth="1"/>
    <col min="22" max="22" width="5.6640625" customWidth="1"/>
    <col min="23" max="23" width="1.1640625" customWidth="1"/>
    <col min="24" max="24" width="5.5" customWidth="1"/>
    <col min="25" max="25" width="10.5" bestFit="1" customWidth="1"/>
    <col min="26" max="26" width="7.6640625" customWidth="1"/>
  </cols>
  <sheetData>
    <row r="1" spans="2:26" s="3" customFormat="1" ht="25" thickBot="1" x14ac:dyDescent="0.35">
      <c r="B1" s="6"/>
      <c r="C1" s="84" t="s">
        <v>656</v>
      </c>
      <c r="D1" s="84"/>
      <c r="F1" s="79"/>
      <c r="G1" s="79"/>
      <c r="H1" s="79"/>
      <c r="I1" s="79"/>
      <c r="J1" s="19"/>
      <c r="K1" s="19"/>
      <c r="L1" s="19"/>
      <c r="M1" s="19"/>
      <c r="N1" s="86" t="s">
        <v>657</v>
      </c>
      <c r="O1" s="84"/>
      <c r="P1" s="84"/>
      <c r="Q1" s="84"/>
      <c r="R1" s="19"/>
      <c r="S1" s="19"/>
      <c r="U1" s="19"/>
      <c r="V1" s="19"/>
      <c r="W1" s="19"/>
      <c r="X1" s="19"/>
      <c r="Y1" s="19"/>
      <c r="Z1" s="49"/>
    </row>
    <row r="2" spans="2:26" x14ac:dyDescent="0.2">
      <c r="B2" s="7"/>
      <c r="C2" s="77"/>
      <c r="D2" s="2"/>
      <c r="E2" s="50"/>
      <c r="F2" s="50"/>
      <c r="G2" s="50"/>
      <c r="H2" s="50"/>
      <c r="I2" s="50"/>
      <c r="J2" s="50"/>
      <c r="K2" s="50"/>
      <c r="L2" s="2"/>
      <c r="M2" s="7"/>
      <c r="N2" s="77"/>
      <c r="O2" s="50"/>
      <c r="P2" s="50"/>
      <c r="Q2" s="50"/>
      <c r="R2" s="50"/>
      <c r="S2" s="50"/>
      <c r="T2" s="3"/>
      <c r="U2" s="50"/>
      <c r="V2" s="50"/>
      <c r="W2" s="2"/>
      <c r="X2" s="50"/>
      <c r="Y2" s="50"/>
      <c r="Z2" s="50"/>
    </row>
    <row r="3" spans="2:26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2"/>
      <c r="M3" s="76"/>
      <c r="N3" s="78" t="s">
        <v>3</v>
      </c>
      <c r="O3" s="82"/>
      <c r="P3" s="83"/>
      <c r="Q3" s="2"/>
      <c r="R3" s="2"/>
      <c r="S3" s="2"/>
      <c r="U3" s="2"/>
      <c r="V3" s="2"/>
      <c r="W3" s="2"/>
      <c r="X3" s="2"/>
      <c r="Y3" s="2"/>
      <c r="Z3" s="2"/>
    </row>
    <row r="4" spans="2:26" x14ac:dyDescent="0.2">
      <c r="B4" s="6"/>
      <c r="C4" s="23" t="s">
        <v>8</v>
      </c>
      <c r="D4" s="80" t="s">
        <v>9</v>
      </c>
      <c r="E4" s="21" t="s">
        <v>573</v>
      </c>
      <c r="F4" s="51"/>
      <c r="G4" s="51"/>
      <c r="H4" s="51"/>
      <c r="I4" s="51"/>
      <c r="J4" s="51"/>
      <c r="K4" s="51"/>
      <c r="L4" s="5"/>
      <c r="M4" s="6"/>
      <c r="N4" s="23" t="s">
        <v>8</v>
      </c>
      <c r="O4" s="90" t="s">
        <v>9</v>
      </c>
      <c r="P4" s="89" t="s">
        <v>573</v>
      </c>
      <c r="Q4" s="51"/>
      <c r="R4" s="51"/>
      <c r="S4" s="51"/>
      <c r="T4" s="51"/>
      <c r="U4" s="51"/>
      <c r="V4" s="51"/>
      <c r="W4" s="5"/>
      <c r="X4" s="51"/>
      <c r="Y4" s="51"/>
      <c r="Z4" s="51"/>
    </row>
    <row r="5" spans="2:26" x14ac:dyDescent="0.2">
      <c r="B5" s="6" t="s">
        <v>502</v>
      </c>
      <c r="C5" s="29" t="s">
        <v>530</v>
      </c>
      <c r="D5" s="30"/>
      <c r="E5" s="85"/>
      <c r="F5" s="37"/>
      <c r="G5" s="37"/>
      <c r="H5" s="37"/>
      <c r="I5" s="37"/>
      <c r="J5" s="37"/>
      <c r="K5" s="37"/>
      <c r="L5" s="37"/>
      <c r="M5" s="6" t="s">
        <v>502</v>
      </c>
      <c r="N5" s="29" t="s">
        <v>519</v>
      </c>
      <c r="O5" s="88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x14ac:dyDescent="0.2">
      <c r="B6" s="6" t="s">
        <v>503</v>
      </c>
      <c r="C6" s="25" t="s">
        <v>421</v>
      </c>
      <c r="D6" s="33"/>
      <c r="E6" s="32"/>
      <c r="F6" s="37"/>
      <c r="G6" s="37"/>
      <c r="H6" s="37"/>
      <c r="I6" s="37"/>
      <c r="J6" s="37"/>
      <c r="K6" s="37"/>
      <c r="L6" s="37"/>
      <c r="M6" s="6" t="s">
        <v>503</v>
      </c>
      <c r="N6" s="25" t="s">
        <v>421</v>
      </c>
      <c r="O6" s="88"/>
      <c r="P6" s="33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x14ac:dyDescent="0.2">
      <c r="B7" s="6" t="s">
        <v>504</v>
      </c>
      <c r="C7" s="25" t="s">
        <v>387</v>
      </c>
      <c r="D7" s="33"/>
      <c r="E7" s="32"/>
      <c r="F7" s="37"/>
      <c r="G7" s="37"/>
      <c r="H7" s="37"/>
      <c r="I7" s="37"/>
      <c r="J7" s="37"/>
      <c r="K7" s="37"/>
      <c r="L7" s="37"/>
      <c r="M7" s="6" t="s">
        <v>504</v>
      </c>
      <c r="N7" s="25" t="s">
        <v>387</v>
      </c>
      <c r="O7" s="88"/>
      <c r="P7" s="33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x14ac:dyDescent="0.2">
      <c r="B8" s="6" t="s">
        <v>505</v>
      </c>
      <c r="C8" s="25" t="s">
        <v>6</v>
      </c>
      <c r="D8" s="33"/>
      <c r="E8" s="32"/>
      <c r="F8" s="37"/>
      <c r="G8" s="37"/>
      <c r="H8" s="37"/>
      <c r="I8" s="37"/>
      <c r="J8" s="37"/>
      <c r="K8" s="37"/>
      <c r="L8" s="37"/>
      <c r="M8" s="6" t="s">
        <v>505</v>
      </c>
      <c r="N8" s="25" t="s">
        <v>6</v>
      </c>
      <c r="O8" s="88"/>
      <c r="P8" s="33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x14ac:dyDescent="0.2">
      <c r="B9" s="6" t="s">
        <v>506</v>
      </c>
      <c r="C9" s="25" t="s">
        <v>487</v>
      </c>
      <c r="D9" s="33"/>
      <c r="E9" s="32"/>
      <c r="F9" s="37"/>
      <c r="G9" s="37"/>
      <c r="H9" s="37"/>
      <c r="I9" s="37"/>
      <c r="J9" s="37"/>
      <c r="K9" s="37"/>
      <c r="L9" s="37"/>
      <c r="M9" s="6" t="s">
        <v>506</v>
      </c>
      <c r="N9" s="25" t="s">
        <v>487</v>
      </c>
      <c r="O9" s="88"/>
      <c r="P9" s="3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x14ac:dyDescent="0.2">
      <c r="B10" s="6" t="s">
        <v>507</v>
      </c>
      <c r="C10" s="25" t="s">
        <v>500</v>
      </c>
      <c r="D10" s="33"/>
      <c r="E10" s="32"/>
      <c r="F10" s="37"/>
      <c r="G10" s="37"/>
      <c r="H10" s="37"/>
      <c r="I10" s="37"/>
      <c r="J10" s="37"/>
      <c r="K10" s="37"/>
      <c r="L10" s="37"/>
      <c r="M10" s="6" t="s">
        <v>507</v>
      </c>
      <c r="N10" s="25" t="s">
        <v>500</v>
      </c>
      <c r="O10" s="88"/>
      <c r="P10" s="33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2:26" x14ac:dyDescent="0.2">
      <c r="B11" s="6" t="s">
        <v>505</v>
      </c>
      <c r="C11" s="25" t="s">
        <v>494</v>
      </c>
      <c r="D11" s="33"/>
      <c r="E11" s="32"/>
      <c r="F11" s="99"/>
      <c r="G11" s="37"/>
      <c r="H11" s="37"/>
      <c r="I11" s="37"/>
      <c r="J11" s="37"/>
      <c r="K11" s="37"/>
      <c r="L11" s="37"/>
      <c r="M11" s="6" t="s">
        <v>505</v>
      </c>
      <c r="N11" s="25" t="s">
        <v>494</v>
      </c>
      <c r="O11" s="87"/>
      <c r="P11" s="32"/>
      <c r="Q11" s="99"/>
      <c r="R11" s="37"/>
      <c r="S11" s="37"/>
      <c r="T11" s="37"/>
      <c r="U11" s="37"/>
      <c r="V11" s="37"/>
      <c r="W11" s="37"/>
      <c r="X11" s="37"/>
      <c r="Y11" s="37"/>
      <c r="Z11" s="37"/>
    </row>
    <row r="12" spans="2:26" x14ac:dyDescent="0.2">
      <c r="B12" s="6"/>
      <c r="C12" s="25" t="s">
        <v>525</v>
      </c>
      <c r="D12" s="35"/>
      <c r="E12" s="36"/>
      <c r="F12" s="247" t="s">
        <v>572</v>
      </c>
      <c r="G12" s="248"/>
      <c r="H12" s="248"/>
      <c r="I12" s="248"/>
      <c r="J12" s="250"/>
      <c r="K12" s="100"/>
      <c r="L12" s="37"/>
      <c r="M12" s="6"/>
      <c r="N12" s="25" t="s">
        <v>525</v>
      </c>
      <c r="O12" s="87"/>
      <c r="P12" s="87"/>
      <c r="Q12" s="247" t="s">
        <v>572</v>
      </c>
      <c r="R12" s="248"/>
      <c r="S12" s="248"/>
      <c r="T12" s="248"/>
      <c r="U12" s="250"/>
      <c r="V12" s="100"/>
      <c r="W12" s="37"/>
      <c r="X12" s="37"/>
      <c r="Y12" s="37"/>
      <c r="Z12" s="37"/>
    </row>
    <row r="13" spans="2:26" x14ac:dyDescent="0.2">
      <c r="B13" s="6"/>
      <c r="C13" s="23" t="s">
        <v>532</v>
      </c>
      <c r="D13" s="20" t="s">
        <v>578</v>
      </c>
      <c r="E13" s="21" t="s">
        <v>579</v>
      </c>
      <c r="F13" s="81">
        <v>1</v>
      </c>
      <c r="G13" s="81">
        <v>2</v>
      </c>
      <c r="H13" s="81">
        <v>3</v>
      </c>
      <c r="I13" s="81">
        <v>4</v>
      </c>
      <c r="J13" s="107">
        <v>5</v>
      </c>
      <c r="K13" s="22" t="s">
        <v>573</v>
      </c>
      <c r="L13" s="45"/>
      <c r="M13" s="6"/>
      <c r="N13" s="23" t="s">
        <v>588</v>
      </c>
      <c r="O13" s="20" t="s">
        <v>578</v>
      </c>
      <c r="P13" s="21" t="s">
        <v>579</v>
      </c>
      <c r="Q13" s="81">
        <v>1</v>
      </c>
      <c r="R13" s="81">
        <v>2</v>
      </c>
      <c r="S13" s="81">
        <v>3</v>
      </c>
      <c r="T13" s="81">
        <v>4</v>
      </c>
      <c r="U13" s="107">
        <v>5</v>
      </c>
      <c r="V13" s="22" t="s">
        <v>573</v>
      </c>
      <c r="W13" s="5"/>
      <c r="X13" s="51"/>
      <c r="Y13" s="51"/>
      <c r="Z13" s="51"/>
    </row>
    <row r="14" spans="2:26" x14ac:dyDescent="0.2">
      <c r="B14" s="6" t="s">
        <v>534</v>
      </c>
      <c r="C14" s="25" t="s">
        <v>26</v>
      </c>
      <c r="D14" s="96">
        <v>1</v>
      </c>
      <c r="E14" s="32" t="s">
        <v>583</v>
      </c>
      <c r="F14" s="32">
        <f>'531 Olympic'!D12</f>
        <v>115</v>
      </c>
      <c r="G14" s="32">
        <f>'531 Olympic'!D13</f>
        <v>135</v>
      </c>
      <c r="H14" s="32">
        <f>'531 Olympic'!D14</f>
        <v>170</v>
      </c>
      <c r="I14" s="32">
        <f>'531 Olympic'!D15</f>
        <v>180</v>
      </c>
      <c r="J14" s="105">
        <f>'531 Olympic'!D16</f>
        <v>195</v>
      </c>
      <c r="K14" s="31"/>
      <c r="L14" s="46"/>
      <c r="M14" s="6" t="s">
        <v>534</v>
      </c>
      <c r="N14" s="25" t="s">
        <v>603</v>
      </c>
      <c r="O14" s="96">
        <v>1</v>
      </c>
      <c r="P14" s="32" t="s">
        <v>583</v>
      </c>
      <c r="Q14" s="32">
        <f>'531 Olympic'!S12</f>
        <v>95</v>
      </c>
      <c r="R14" s="32">
        <f>'531 Olympic'!S13</f>
        <v>115</v>
      </c>
      <c r="S14" s="32">
        <f>'531 Olympic'!S14</f>
        <v>145</v>
      </c>
      <c r="T14" s="32">
        <f>'531 Olympic'!S15</f>
        <v>155</v>
      </c>
      <c r="U14" s="105">
        <f>'531 Olympic'!S16</f>
        <v>165</v>
      </c>
      <c r="V14" s="34"/>
      <c r="W14" s="37"/>
      <c r="X14" s="37"/>
      <c r="Y14" s="37"/>
      <c r="Z14" s="37"/>
    </row>
    <row r="15" spans="2:26" x14ac:dyDescent="0.2">
      <c r="B15" s="6"/>
      <c r="C15" s="25"/>
      <c r="D15" s="96">
        <v>2</v>
      </c>
      <c r="E15" s="32" t="s">
        <v>581</v>
      </c>
      <c r="F15" s="32">
        <f>'531 Olympic'!D20</f>
        <v>115</v>
      </c>
      <c r="G15" s="32">
        <f>'531 Olympic'!D21</f>
        <v>135</v>
      </c>
      <c r="H15" s="32">
        <f>'531 Olympic'!D22</f>
        <v>180</v>
      </c>
      <c r="I15" s="32">
        <f>'531 Olympic'!D23</f>
        <v>195</v>
      </c>
      <c r="J15" s="105">
        <f>'531 Olympic'!D24</f>
        <v>205</v>
      </c>
      <c r="K15" s="31"/>
      <c r="L15" s="46"/>
      <c r="M15" s="6"/>
      <c r="N15" s="25"/>
      <c r="O15" s="96">
        <v>2</v>
      </c>
      <c r="P15" s="32" t="s">
        <v>581</v>
      </c>
      <c r="Q15" s="32">
        <f>'531 Olympic'!S20</f>
        <v>95</v>
      </c>
      <c r="R15" s="32">
        <f>'531 Olympic'!S21</f>
        <v>115</v>
      </c>
      <c r="S15" s="32">
        <f>'531 Olympic'!S22</f>
        <v>155</v>
      </c>
      <c r="T15" s="32">
        <f>'531 Olympic'!S23</f>
        <v>165</v>
      </c>
      <c r="U15" s="105">
        <f>'531 Olympic'!S24</f>
        <v>175</v>
      </c>
      <c r="V15" s="34"/>
      <c r="W15" s="37"/>
      <c r="X15" s="37"/>
      <c r="Y15" s="37"/>
      <c r="Z15" s="37"/>
    </row>
    <row r="16" spans="2:26" x14ac:dyDescent="0.2">
      <c r="B16" s="6"/>
      <c r="C16" s="25"/>
      <c r="D16" s="96">
        <v>3</v>
      </c>
      <c r="E16" s="32" t="s">
        <v>582</v>
      </c>
      <c r="F16" s="32">
        <f>'531 Olympic'!D28</f>
        <v>115</v>
      </c>
      <c r="G16" s="32">
        <f>'531 Olympic'!D29</f>
        <v>135</v>
      </c>
      <c r="H16" s="32">
        <f>'531 Olympic'!D30</f>
        <v>170</v>
      </c>
      <c r="I16" s="32">
        <f>'531 Olympic'!D31</f>
        <v>195</v>
      </c>
      <c r="J16" s="105">
        <f>'531 Olympic'!D32</f>
        <v>215</v>
      </c>
      <c r="K16" s="31"/>
      <c r="L16" s="46"/>
      <c r="M16" s="6"/>
      <c r="N16" s="25"/>
      <c r="O16" s="96">
        <v>3</v>
      </c>
      <c r="P16" s="32" t="s">
        <v>582</v>
      </c>
      <c r="Q16" s="32">
        <f>'531 Olympic'!S28</f>
        <v>95</v>
      </c>
      <c r="R16" s="32">
        <f>'531 Olympic'!S29</f>
        <v>115</v>
      </c>
      <c r="S16" s="32">
        <f>'531 Olympic'!S30</f>
        <v>145</v>
      </c>
      <c r="T16" s="32">
        <f>'531 Olympic'!S31</f>
        <v>165</v>
      </c>
      <c r="U16" s="105">
        <f>'531 Olympic'!S32</f>
        <v>185</v>
      </c>
      <c r="V16" s="34"/>
      <c r="W16" s="37"/>
      <c r="X16" s="37"/>
      <c r="Y16" s="37"/>
      <c r="Z16" s="37"/>
    </row>
    <row r="17" spans="2:26" x14ac:dyDescent="0.2">
      <c r="B17" s="6"/>
      <c r="C17" s="25"/>
      <c r="D17" s="96">
        <v>4</v>
      </c>
      <c r="E17" s="32" t="s">
        <v>580</v>
      </c>
      <c r="F17" s="36">
        <f>'531 Olympic'!D36</f>
        <v>90</v>
      </c>
      <c r="G17" s="36">
        <f>'531 Olympic'!D37</f>
        <v>115</v>
      </c>
      <c r="H17" s="36">
        <f>'531 Olympic'!D38</f>
        <v>135</v>
      </c>
      <c r="I17" s="36" t="s">
        <v>586</v>
      </c>
      <c r="J17" s="106" t="s">
        <v>586</v>
      </c>
      <c r="K17" s="34"/>
      <c r="L17" s="46"/>
      <c r="M17" s="6"/>
      <c r="N17" s="25"/>
      <c r="O17" s="96">
        <v>4</v>
      </c>
      <c r="P17" s="32" t="s">
        <v>580</v>
      </c>
      <c r="Q17" s="36">
        <f>'531 Olympic'!S36</f>
        <v>80</v>
      </c>
      <c r="R17" s="36">
        <f>'531 Olympic'!S37</f>
        <v>95</v>
      </c>
      <c r="S17" s="36">
        <f>'531 Olympic'!S38</f>
        <v>115</v>
      </c>
      <c r="T17" s="36" t="s">
        <v>586</v>
      </c>
      <c r="U17" s="106" t="s">
        <v>586</v>
      </c>
      <c r="V17" s="92"/>
      <c r="W17" s="37"/>
      <c r="X17" s="37"/>
      <c r="Y17" s="37"/>
      <c r="Z17" s="37"/>
    </row>
    <row r="18" spans="2:26" hidden="1" x14ac:dyDescent="0.2">
      <c r="W18" s="5"/>
      <c r="X18" s="51"/>
      <c r="Y18" s="51"/>
      <c r="Z18" s="51"/>
    </row>
    <row r="19" spans="2:26" hidden="1" x14ac:dyDescent="0.2">
      <c r="W19" s="37"/>
      <c r="X19" s="37"/>
      <c r="Y19" s="37"/>
      <c r="Z19" s="37"/>
    </row>
    <row r="20" spans="2:26" hidden="1" x14ac:dyDescent="0.2">
      <c r="W20" s="37"/>
      <c r="X20" s="37"/>
      <c r="Y20" s="37"/>
      <c r="Z20" s="37"/>
    </row>
    <row r="21" spans="2:26" hidden="1" x14ac:dyDescent="0.2">
      <c r="W21" s="37"/>
      <c r="X21" s="37"/>
      <c r="Y21" s="37"/>
      <c r="Z21" s="37"/>
    </row>
    <row r="22" spans="2:26" hidden="1" x14ac:dyDescent="0.2">
      <c r="W22" s="37"/>
      <c r="X22" s="37"/>
      <c r="Y22" s="37"/>
      <c r="Z22" s="37"/>
    </row>
    <row r="23" spans="2:26" x14ac:dyDescent="0.2">
      <c r="B23" s="6"/>
      <c r="C23" s="23" t="s">
        <v>533</v>
      </c>
      <c r="D23" s="20" t="s">
        <v>9</v>
      </c>
      <c r="E23" s="18" t="s">
        <v>573</v>
      </c>
      <c r="F23" s="81">
        <v>1</v>
      </c>
      <c r="G23" s="81">
        <v>2</v>
      </c>
      <c r="H23" s="81">
        <v>3</v>
      </c>
      <c r="I23" s="21">
        <v>4</v>
      </c>
      <c r="J23" s="101">
        <v>5</v>
      </c>
      <c r="K23" s="101"/>
      <c r="L23" s="5"/>
      <c r="M23" s="6"/>
      <c r="N23" s="23" t="s">
        <v>533</v>
      </c>
      <c r="O23" s="20" t="s">
        <v>9</v>
      </c>
      <c r="P23" s="20" t="s">
        <v>573</v>
      </c>
      <c r="Q23" s="80">
        <v>1</v>
      </c>
      <c r="R23" s="81">
        <v>2</v>
      </c>
      <c r="S23" s="80">
        <v>3</v>
      </c>
      <c r="T23" s="109">
        <v>4</v>
      </c>
      <c r="U23" s="108"/>
      <c r="V23" s="51"/>
      <c r="W23" s="5"/>
      <c r="X23" s="51"/>
      <c r="Y23" s="51"/>
      <c r="Z23" s="51"/>
    </row>
    <row r="24" spans="2:26" x14ac:dyDescent="0.2">
      <c r="B24" s="6" t="s">
        <v>509</v>
      </c>
      <c r="C24" s="25" t="s">
        <v>197</v>
      </c>
      <c r="D24" s="33">
        <v>3</v>
      </c>
      <c r="E24" s="32">
        <v>15</v>
      </c>
      <c r="F24" s="32"/>
      <c r="G24" s="32"/>
      <c r="H24" s="32"/>
      <c r="I24" s="33"/>
      <c r="J24" s="37"/>
      <c r="K24" s="31"/>
      <c r="L24" s="37"/>
      <c r="M24" s="6" t="s">
        <v>509</v>
      </c>
      <c r="N24" s="25" t="s">
        <v>219</v>
      </c>
      <c r="O24" s="33">
        <v>3</v>
      </c>
      <c r="P24" s="32">
        <v>15</v>
      </c>
      <c r="Q24" s="33"/>
      <c r="R24" s="32"/>
      <c r="S24" s="33"/>
      <c r="T24" s="85"/>
      <c r="U24" s="87"/>
      <c r="V24" s="37"/>
      <c r="W24" s="37"/>
      <c r="X24" s="37"/>
      <c r="Y24" s="37"/>
      <c r="Z24" s="37"/>
    </row>
    <row r="25" spans="2:26" x14ac:dyDescent="0.2">
      <c r="B25" s="6" t="s">
        <v>510</v>
      </c>
      <c r="C25" s="25" t="s">
        <v>124</v>
      </c>
      <c r="D25" s="33">
        <v>3</v>
      </c>
      <c r="E25" s="32" t="s">
        <v>647</v>
      </c>
      <c r="F25" s="32"/>
      <c r="G25" s="32"/>
      <c r="H25" s="32"/>
      <c r="I25" s="33"/>
      <c r="J25" s="37"/>
      <c r="K25" s="31"/>
      <c r="L25" s="37"/>
      <c r="M25" s="6" t="s">
        <v>510</v>
      </c>
      <c r="N25" s="25" t="s">
        <v>558</v>
      </c>
      <c r="O25" s="33">
        <v>3</v>
      </c>
      <c r="P25" s="32">
        <v>10</v>
      </c>
      <c r="Q25" s="33"/>
      <c r="R25" s="32"/>
      <c r="S25" s="33"/>
      <c r="T25" s="33"/>
      <c r="U25" s="87"/>
      <c r="V25" s="37"/>
      <c r="W25" s="37"/>
      <c r="X25" s="37"/>
      <c r="Y25" s="37"/>
      <c r="Z25" s="37"/>
    </row>
    <row r="26" spans="2:26" x14ac:dyDescent="0.2">
      <c r="B26" s="6" t="s">
        <v>511</v>
      </c>
      <c r="C26" s="25" t="s">
        <v>203</v>
      </c>
      <c r="D26" s="33">
        <v>3</v>
      </c>
      <c r="E26" s="32">
        <v>5</v>
      </c>
      <c r="F26" s="32"/>
      <c r="G26" s="32"/>
      <c r="H26" s="32"/>
      <c r="I26" s="33"/>
      <c r="J26" s="37"/>
      <c r="K26" s="31"/>
      <c r="L26" s="37"/>
      <c r="M26" s="6" t="s">
        <v>511</v>
      </c>
      <c r="N26" s="25" t="s">
        <v>205</v>
      </c>
      <c r="O26" s="33">
        <v>3</v>
      </c>
      <c r="P26" s="32" t="s">
        <v>647</v>
      </c>
      <c r="Q26" s="33"/>
      <c r="R26" s="32"/>
      <c r="S26" s="33"/>
      <c r="T26" s="33"/>
      <c r="U26" s="87"/>
      <c r="V26" s="37"/>
      <c r="W26" s="37"/>
      <c r="X26" s="37"/>
      <c r="Y26" s="37"/>
      <c r="Z26" s="37"/>
    </row>
    <row r="27" spans="2:26" x14ac:dyDescent="0.2">
      <c r="B27" s="6"/>
      <c r="C27" s="25"/>
      <c r="D27" s="27"/>
      <c r="E27" s="28"/>
      <c r="F27" s="28"/>
      <c r="G27" s="28"/>
      <c r="H27" s="28"/>
      <c r="I27" s="27"/>
      <c r="J27" s="37"/>
      <c r="K27" s="37"/>
      <c r="L27" s="37"/>
      <c r="M27" s="6"/>
      <c r="N27" s="25"/>
      <c r="O27" s="27"/>
      <c r="P27" s="28"/>
      <c r="Q27" s="27"/>
      <c r="R27" s="28"/>
      <c r="S27" s="27"/>
      <c r="T27" s="27"/>
      <c r="U27" s="99"/>
      <c r="V27" s="37"/>
      <c r="W27" s="37"/>
      <c r="X27" s="37"/>
      <c r="Y27" s="37"/>
      <c r="Z27" s="37"/>
    </row>
    <row r="28" spans="2:26" x14ac:dyDescent="0.2">
      <c r="B28" s="6" t="s">
        <v>512</v>
      </c>
      <c r="C28" s="25" t="s">
        <v>555</v>
      </c>
      <c r="D28" s="33">
        <v>3</v>
      </c>
      <c r="E28" s="32">
        <v>10</v>
      </c>
      <c r="F28" s="32"/>
      <c r="G28" s="32"/>
      <c r="H28" s="32"/>
      <c r="I28" s="33"/>
      <c r="J28" s="37"/>
      <c r="K28" s="31"/>
      <c r="L28" s="37"/>
      <c r="M28" s="6" t="s">
        <v>512</v>
      </c>
      <c r="N28" s="25" t="s">
        <v>236</v>
      </c>
      <c r="O28" s="33">
        <v>3</v>
      </c>
      <c r="P28" s="32" t="s">
        <v>645</v>
      </c>
      <c r="Q28" s="33"/>
      <c r="R28" s="32"/>
      <c r="S28" s="33"/>
      <c r="T28" s="33"/>
      <c r="U28" s="87"/>
      <c r="V28" s="37"/>
      <c r="W28" s="37"/>
      <c r="X28" s="37"/>
      <c r="Y28" s="37"/>
      <c r="Z28" s="37"/>
    </row>
    <row r="29" spans="2:26" x14ac:dyDescent="0.2">
      <c r="B29" s="6" t="s">
        <v>513</v>
      </c>
      <c r="C29" s="25" t="s">
        <v>556</v>
      </c>
      <c r="D29" s="33">
        <v>3</v>
      </c>
      <c r="E29" s="32" t="s">
        <v>648</v>
      </c>
      <c r="F29" s="32"/>
      <c r="G29" s="32"/>
      <c r="H29" s="32"/>
      <c r="I29" s="33"/>
      <c r="J29" s="37"/>
      <c r="K29" s="31"/>
      <c r="L29" s="37"/>
      <c r="M29" s="6" t="s">
        <v>513</v>
      </c>
      <c r="N29" s="25" t="s">
        <v>557</v>
      </c>
      <c r="O29" s="33">
        <v>3</v>
      </c>
      <c r="P29" s="32" t="s">
        <v>648</v>
      </c>
      <c r="Q29" s="33"/>
      <c r="R29" s="32"/>
      <c r="S29" s="33"/>
      <c r="T29" s="33"/>
      <c r="U29" s="87"/>
      <c r="V29" s="37"/>
      <c r="W29" s="37"/>
      <c r="X29" s="37"/>
      <c r="Y29" s="37"/>
      <c r="Z29" s="37"/>
    </row>
    <row r="30" spans="2:26" x14ac:dyDescent="0.2">
      <c r="B30" s="6" t="s">
        <v>514</v>
      </c>
      <c r="C30" s="25" t="s">
        <v>182</v>
      </c>
      <c r="D30" s="33">
        <v>3</v>
      </c>
      <c r="E30" s="32">
        <v>10</v>
      </c>
      <c r="F30" s="32"/>
      <c r="G30" s="32"/>
      <c r="H30" s="32"/>
      <c r="I30" s="33"/>
      <c r="J30" s="37"/>
      <c r="K30" s="31"/>
      <c r="L30" s="37"/>
      <c r="M30" s="6" t="s">
        <v>514</v>
      </c>
      <c r="N30" s="25" t="s">
        <v>300</v>
      </c>
      <c r="O30" s="33">
        <v>3</v>
      </c>
      <c r="P30" s="32" t="s">
        <v>649</v>
      </c>
      <c r="Q30" s="33"/>
      <c r="R30" s="32"/>
      <c r="S30" s="33"/>
      <c r="T30" s="33"/>
      <c r="U30" s="87"/>
      <c r="V30" s="37"/>
      <c r="W30" s="37"/>
      <c r="X30" s="37"/>
      <c r="Y30" s="37"/>
      <c r="Z30" s="37"/>
    </row>
    <row r="31" spans="2:26" ht="16" thickBot="1" x14ac:dyDescent="0.25">
      <c r="C31" s="25"/>
      <c r="D31" s="33"/>
      <c r="E31" s="32"/>
      <c r="F31" s="93"/>
      <c r="G31" s="93"/>
      <c r="H31" s="93"/>
      <c r="I31" s="94"/>
      <c r="J31" s="37"/>
      <c r="K31" s="31"/>
      <c r="L31" s="37"/>
      <c r="N31" s="25"/>
      <c r="O31" s="33"/>
      <c r="P31" s="36"/>
      <c r="Q31" s="94"/>
      <c r="R31" s="93"/>
      <c r="S31" s="94"/>
      <c r="T31" s="94"/>
      <c r="U31" s="87"/>
      <c r="V31" s="37"/>
      <c r="W31" s="37"/>
      <c r="X31" s="37"/>
      <c r="Y31" s="37"/>
      <c r="Z31" s="37"/>
    </row>
    <row r="32" spans="2:26" x14ac:dyDescent="0.2">
      <c r="B32" s="6"/>
      <c r="C32" s="23" t="s">
        <v>12</v>
      </c>
      <c r="D32" s="20" t="s">
        <v>9</v>
      </c>
      <c r="E32" s="23" t="s">
        <v>573</v>
      </c>
      <c r="F32" s="51"/>
      <c r="G32" s="51"/>
      <c r="H32" s="51"/>
      <c r="I32" s="51"/>
      <c r="J32" s="51"/>
      <c r="K32" s="51"/>
      <c r="L32" s="5"/>
      <c r="M32" s="6"/>
      <c r="N32" s="23" t="s">
        <v>12</v>
      </c>
      <c r="O32" s="20" t="s">
        <v>9</v>
      </c>
      <c r="P32" s="23" t="s">
        <v>573</v>
      </c>
      <c r="Q32" s="51"/>
      <c r="R32" s="51"/>
      <c r="S32" s="51"/>
      <c r="T32" s="51"/>
      <c r="U32" s="51"/>
      <c r="V32" s="51"/>
      <c r="W32" s="5"/>
      <c r="X32" s="51"/>
      <c r="Y32" s="51"/>
      <c r="Z32" s="51"/>
    </row>
    <row r="33" spans="2:26" x14ac:dyDescent="0.2">
      <c r="B33" s="6" t="s">
        <v>515</v>
      </c>
      <c r="C33" s="25" t="s">
        <v>1</v>
      </c>
      <c r="D33" s="33"/>
      <c r="E33" s="25"/>
      <c r="F33" s="37"/>
      <c r="G33" s="37"/>
      <c r="H33" s="37"/>
      <c r="I33" s="37"/>
      <c r="J33" s="37"/>
      <c r="K33" s="37"/>
      <c r="L33" s="37"/>
      <c r="M33" s="6" t="s">
        <v>515</v>
      </c>
      <c r="N33" s="25" t="s">
        <v>1</v>
      </c>
      <c r="O33" s="33"/>
      <c r="P33" s="25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x14ac:dyDescent="0.2">
      <c r="B34" s="6" t="s">
        <v>516</v>
      </c>
      <c r="C34" s="25" t="s">
        <v>2</v>
      </c>
      <c r="D34" s="33"/>
      <c r="E34" s="25"/>
      <c r="F34" s="37"/>
      <c r="G34" s="37"/>
      <c r="H34" s="37"/>
      <c r="I34" s="37"/>
      <c r="J34" s="37"/>
      <c r="K34" s="37"/>
      <c r="L34" s="31"/>
      <c r="M34" s="6" t="s">
        <v>516</v>
      </c>
      <c r="N34" s="25" t="s">
        <v>2</v>
      </c>
      <c r="O34" s="33"/>
      <c r="P34" s="25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ht="16" thickBot="1" x14ac:dyDescent="0.25">
      <c r="B35" s="7"/>
      <c r="C35" s="26"/>
      <c r="D35" s="39"/>
      <c r="E35" s="95"/>
      <c r="F35" s="52"/>
      <c r="G35" s="52"/>
      <c r="H35" s="52"/>
      <c r="I35" s="52"/>
      <c r="J35" s="52"/>
      <c r="K35" s="52"/>
      <c r="L35" s="91"/>
      <c r="M35" s="7"/>
      <c r="N35" s="26"/>
      <c r="O35" s="39"/>
      <c r="P35" s="95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x14ac:dyDescent="0.2">
      <c r="L36" s="3"/>
      <c r="T36" s="3"/>
      <c r="U36" s="3"/>
    </row>
  </sheetData>
  <mergeCells count="2">
    <mergeCell ref="F12:J12"/>
    <mergeCell ref="Q12:U12"/>
  </mergeCells>
  <dataValidations count="1">
    <dataValidation type="list" allowBlank="1" showInputMessage="1" showErrorMessage="1" sqref="N5:P12">
      <formula1>$E$2:$E$132</formula1>
    </dataValidation>
  </dataValidations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'Background Data'!$I$2:$I$35</xm:f>
          </x14:formula1>
          <xm:sqref>N14 C14</xm:sqref>
        </x14:dataValidation>
        <x14:dataValidation type="list" allowBlank="1" showInputMessage="1" showErrorMessage="1">
          <x14:formula1>
            <xm:f>'Background Data'!$Q$3:$Q$5</xm:f>
          </x14:formula1>
          <xm:sqref>C33:C35 N33:N35</xm:sqref>
        </x14:dataValidation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Data'!$A$2:$A$204</xm:f>
          </x14:formula1>
          <xm:sqref>C15:C17</xm:sqref>
        </x14:dataValidation>
        <x14:dataValidation type="list" allowBlank="1" showInputMessage="1" showErrorMessage="1">
          <x14:formula1>
            <xm:f>'Background Data'!$A$2:$A$204</xm:f>
          </x14:formula1>
          <xm:sqref>N15:N17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  <x14:dataValidation type="list" allowBlank="1" showInputMessage="1" showErrorMessage="1">
          <x14:formula1>
            <xm:f>'Background Data'!$A$2:$A$496</xm:f>
          </x14:formula1>
          <xm:sqref>N24:N31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6"/>
  <sheetViews>
    <sheetView topLeftCell="A121" workbookViewId="0">
      <selection activeCell="A143" sqref="A143"/>
    </sheetView>
  </sheetViews>
  <sheetFormatPr baseColWidth="10" defaultColWidth="8.83203125" defaultRowHeight="12" x14ac:dyDescent="0.15"/>
  <cols>
    <col min="1" max="1" width="32.83203125" style="10" bestFit="1" customWidth="1"/>
    <col min="2" max="2" width="8.83203125" style="10"/>
    <col min="3" max="3" width="19.5" style="10" bestFit="1" customWidth="1"/>
    <col min="4" max="8" width="8.83203125" style="10"/>
    <col min="9" max="9" width="20.5" style="10" bestFit="1" customWidth="1"/>
    <col min="10" max="10" width="8.83203125" style="10"/>
    <col min="11" max="11" width="5.1640625" style="10" bestFit="1" customWidth="1"/>
    <col min="12" max="13" width="5.1640625" style="10" customWidth="1"/>
    <col min="14" max="14" width="8.83203125" style="10"/>
    <col min="15" max="15" width="10.5" style="10" bestFit="1" customWidth="1"/>
    <col min="16" max="16" width="11.5" style="10" bestFit="1" customWidth="1"/>
    <col min="17" max="17" width="16.33203125" style="10" bestFit="1" customWidth="1"/>
    <col min="18" max="18" width="18.33203125" style="10" bestFit="1" customWidth="1"/>
    <col min="19" max="16384" width="8.83203125" style="10"/>
  </cols>
  <sheetData>
    <row r="1" spans="1:18" x14ac:dyDescent="0.15">
      <c r="A1" s="9" t="s">
        <v>386</v>
      </c>
      <c r="E1" s="11" t="s">
        <v>501</v>
      </c>
      <c r="I1" s="9" t="s">
        <v>590</v>
      </c>
      <c r="K1" s="261"/>
      <c r="L1" s="261"/>
      <c r="M1" s="261"/>
      <c r="O1" s="261"/>
      <c r="P1" s="261"/>
      <c r="Q1" s="261"/>
    </row>
    <row r="2" spans="1:18" x14ac:dyDescent="0.15">
      <c r="A2" s="9" t="s">
        <v>13</v>
      </c>
      <c r="B2" s="10">
        <v>1</v>
      </c>
      <c r="C2" s="10" t="s">
        <v>13</v>
      </c>
      <c r="E2" s="111" t="s">
        <v>0</v>
      </c>
      <c r="I2" s="16" t="s">
        <v>591</v>
      </c>
      <c r="K2" s="17"/>
      <c r="L2" s="17"/>
      <c r="M2" s="17"/>
      <c r="O2" s="17"/>
      <c r="P2" s="17"/>
      <c r="Q2" s="17"/>
    </row>
    <row r="3" spans="1:18" x14ac:dyDescent="0.15">
      <c r="B3" s="10">
        <v>2</v>
      </c>
      <c r="C3" s="10" t="s">
        <v>14</v>
      </c>
      <c r="E3" s="17"/>
      <c r="I3" s="12"/>
      <c r="K3" s="17"/>
      <c r="L3" s="17"/>
      <c r="M3" s="17"/>
      <c r="O3" s="17"/>
      <c r="P3" s="17"/>
      <c r="Q3" s="17"/>
    </row>
    <row r="4" spans="1:18" x14ac:dyDescent="0.15">
      <c r="A4" s="10" t="s">
        <v>15</v>
      </c>
      <c r="B4" s="10">
        <v>3</v>
      </c>
      <c r="C4" s="10" t="s">
        <v>16</v>
      </c>
      <c r="E4" s="17" t="s">
        <v>387</v>
      </c>
      <c r="I4" s="10" t="s">
        <v>595</v>
      </c>
      <c r="K4" s="17"/>
      <c r="L4" s="17"/>
      <c r="M4" s="17"/>
      <c r="O4" s="17"/>
      <c r="P4" s="17"/>
      <c r="Q4" s="17"/>
    </row>
    <row r="5" spans="1:18" x14ac:dyDescent="0.15">
      <c r="A5" s="10" t="s">
        <v>17</v>
      </c>
      <c r="B5" s="10">
        <v>4</v>
      </c>
      <c r="C5" s="10" t="s">
        <v>18</v>
      </c>
      <c r="E5" s="17" t="s">
        <v>521</v>
      </c>
      <c r="I5" s="10" t="s">
        <v>26</v>
      </c>
      <c r="K5" s="17"/>
      <c r="L5" s="17"/>
      <c r="M5" s="17"/>
      <c r="O5" s="17"/>
      <c r="P5" s="17"/>
      <c r="Q5" s="17"/>
    </row>
    <row r="6" spans="1:18" x14ac:dyDescent="0.15">
      <c r="A6" s="10" t="s">
        <v>19</v>
      </c>
      <c r="B6" s="10">
        <v>5</v>
      </c>
      <c r="C6" s="10" t="s">
        <v>20</v>
      </c>
      <c r="E6" s="17" t="s">
        <v>388</v>
      </c>
      <c r="I6" s="12" t="s">
        <v>593</v>
      </c>
      <c r="O6" s="17"/>
      <c r="P6" s="17"/>
      <c r="Q6" s="17"/>
    </row>
    <row r="7" spans="1:18" x14ac:dyDescent="0.15">
      <c r="A7" s="10" t="s">
        <v>21</v>
      </c>
      <c r="B7" s="10">
        <v>6</v>
      </c>
      <c r="C7" s="10" t="s">
        <v>22</v>
      </c>
      <c r="E7" s="17" t="s">
        <v>389</v>
      </c>
      <c r="I7" s="12" t="s">
        <v>594</v>
      </c>
      <c r="O7" s="17"/>
      <c r="P7" s="17"/>
      <c r="Q7" s="17"/>
    </row>
    <row r="8" spans="1:18" x14ac:dyDescent="0.15">
      <c r="A8" s="10" t="s">
        <v>23</v>
      </c>
      <c r="B8" s="10">
        <v>7</v>
      </c>
      <c r="C8" s="10" t="s">
        <v>24</v>
      </c>
      <c r="E8" s="17" t="s">
        <v>390</v>
      </c>
      <c r="I8" s="10" t="s">
        <v>193</v>
      </c>
      <c r="O8" s="17"/>
      <c r="P8" s="17"/>
      <c r="Q8" s="17"/>
    </row>
    <row r="9" spans="1:18" x14ac:dyDescent="0.15">
      <c r="A9" s="10" t="s">
        <v>25</v>
      </c>
      <c r="B9" s="10">
        <v>8</v>
      </c>
      <c r="C9" s="10" t="s">
        <v>11</v>
      </c>
      <c r="E9" s="17" t="s">
        <v>391</v>
      </c>
      <c r="I9" s="10" t="s">
        <v>599</v>
      </c>
      <c r="O9" s="17"/>
      <c r="P9" s="17"/>
      <c r="Q9" s="17"/>
    </row>
    <row r="10" spans="1:18" x14ac:dyDescent="0.15">
      <c r="A10" s="10" t="s">
        <v>26</v>
      </c>
      <c r="B10" s="10">
        <v>9</v>
      </c>
      <c r="C10" s="10" t="s">
        <v>27</v>
      </c>
      <c r="E10" s="17" t="s">
        <v>392</v>
      </c>
      <c r="I10" s="12" t="s">
        <v>198</v>
      </c>
      <c r="P10" s="17"/>
      <c r="Q10" s="17"/>
      <c r="R10" s="17"/>
    </row>
    <row r="11" spans="1:18" x14ac:dyDescent="0.15">
      <c r="A11" s="10" t="s">
        <v>28</v>
      </c>
      <c r="B11" s="10">
        <v>10</v>
      </c>
      <c r="C11" s="10" t="s">
        <v>29</v>
      </c>
      <c r="E11" s="17" t="s">
        <v>5</v>
      </c>
      <c r="I11" s="12" t="s">
        <v>592</v>
      </c>
    </row>
    <row r="12" spans="1:18" x14ac:dyDescent="0.15">
      <c r="A12" s="10" t="s">
        <v>30</v>
      </c>
      <c r="B12" s="10">
        <v>11</v>
      </c>
      <c r="C12" s="10" t="s">
        <v>31</v>
      </c>
      <c r="E12" s="17" t="s">
        <v>393</v>
      </c>
      <c r="I12" s="10" t="s">
        <v>598</v>
      </c>
    </row>
    <row r="13" spans="1:18" x14ac:dyDescent="0.15">
      <c r="A13" s="10" t="s">
        <v>32</v>
      </c>
      <c r="B13" s="10">
        <v>12</v>
      </c>
      <c r="C13" s="10" t="s">
        <v>33</v>
      </c>
      <c r="E13" s="13" t="s">
        <v>394</v>
      </c>
      <c r="I13" s="10" t="s">
        <v>596</v>
      </c>
    </row>
    <row r="14" spans="1:18" x14ac:dyDescent="0.15">
      <c r="A14" s="10" t="s">
        <v>34</v>
      </c>
      <c r="B14" s="10">
        <v>13</v>
      </c>
      <c r="C14" s="10" t="s">
        <v>35</v>
      </c>
      <c r="E14" s="17" t="s">
        <v>395</v>
      </c>
      <c r="I14" s="10" t="s">
        <v>597</v>
      </c>
    </row>
    <row r="15" spans="1:18" x14ac:dyDescent="0.15">
      <c r="A15" s="10" t="s">
        <v>381</v>
      </c>
      <c r="B15" s="10">
        <v>14</v>
      </c>
      <c r="C15" s="10" t="s">
        <v>37</v>
      </c>
      <c r="E15" s="17" t="s">
        <v>396</v>
      </c>
    </row>
    <row r="16" spans="1:18" x14ac:dyDescent="0.15">
      <c r="A16" s="10" t="s">
        <v>36</v>
      </c>
      <c r="B16" s="10">
        <v>15</v>
      </c>
      <c r="C16" s="10" t="s">
        <v>39</v>
      </c>
      <c r="E16" s="17" t="s">
        <v>397</v>
      </c>
      <c r="I16" s="9" t="s">
        <v>600</v>
      </c>
    </row>
    <row r="17" spans="1:9" x14ac:dyDescent="0.15">
      <c r="A17" s="10" t="s">
        <v>38</v>
      </c>
      <c r="B17" s="10">
        <v>16</v>
      </c>
      <c r="C17" s="10" t="s">
        <v>40</v>
      </c>
      <c r="E17" s="17" t="s">
        <v>398</v>
      </c>
    </row>
    <row r="18" spans="1:9" x14ac:dyDescent="0.15">
      <c r="E18" s="17" t="s">
        <v>399</v>
      </c>
      <c r="I18" s="10" t="s">
        <v>131</v>
      </c>
    </row>
    <row r="19" spans="1:9" x14ac:dyDescent="0.15">
      <c r="A19" s="10" t="s">
        <v>659</v>
      </c>
      <c r="E19" s="17" t="s">
        <v>530</v>
      </c>
      <c r="I19" s="10" t="s">
        <v>601</v>
      </c>
    </row>
    <row r="20" spans="1:9" x14ac:dyDescent="0.15">
      <c r="A20" s="10" t="s">
        <v>662</v>
      </c>
      <c r="E20" s="17" t="s">
        <v>400</v>
      </c>
      <c r="I20" s="10" t="s">
        <v>602</v>
      </c>
    </row>
    <row r="21" spans="1:9" x14ac:dyDescent="0.15">
      <c r="A21" s="10" t="s">
        <v>658</v>
      </c>
      <c r="E21" s="17" t="s">
        <v>401</v>
      </c>
      <c r="I21" s="10" t="s">
        <v>603</v>
      </c>
    </row>
    <row r="22" spans="1:9" x14ac:dyDescent="0.15">
      <c r="E22" s="17" t="s">
        <v>402</v>
      </c>
    </row>
    <row r="23" spans="1:9" x14ac:dyDescent="0.15">
      <c r="A23" s="9" t="s">
        <v>14</v>
      </c>
      <c r="E23" s="17" t="s">
        <v>403</v>
      </c>
      <c r="I23" s="9" t="s">
        <v>604</v>
      </c>
    </row>
    <row r="24" spans="1:9" x14ac:dyDescent="0.15">
      <c r="E24" s="13" t="s">
        <v>404</v>
      </c>
    </row>
    <row r="25" spans="1:9" x14ac:dyDescent="0.15">
      <c r="A25" s="10" t="s">
        <v>41</v>
      </c>
      <c r="E25" s="17" t="s">
        <v>405</v>
      </c>
      <c r="I25" s="10" t="s">
        <v>605</v>
      </c>
    </row>
    <row r="26" spans="1:9" x14ac:dyDescent="0.15">
      <c r="A26" s="10" t="s">
        <v>42</v>
      </c>
      <c r="E26" s="17" t="s">
        <v>406</v>
      </c>
      <c r="I26" s="10" t="s">
        <v>199</v>
      </c>
    </row>
    <row r="27" spans="1:9" x14ac:dyDescent="0.15">
      <c r="A27" s="10" t="s">
        <v>43</v>
      </c>
      <c r="E27" s="17"/>
      <c r="I27" s="10" t="s">
        <v>211</v>
      </c>
    </row>
    <row r="28" spans="1:9" x14ac:dyDescent="0.15">
      <c r="A28" s="10" t="s">
        <v>4</v>
      </c>
      <c r="E28" s="17" t="s">
        <v>343</v>
      </c>
      <c r="I28" s="10" t="s">
        <v>607</v>
      </c>
    </row>
    <row r="29" spans="1:9" x14ac:dyDescent="0.15">
      <c r="A29" s="10" t="s">
        <v>44</v>
      </c>
      <c r="E29" s="13" t="s">
        <v>407</v>
      </c>
      <c r="I29" s="10" t="s">
        <v>52</v>
      </c>
    </row>
    <row r="30" spans="1:9" x14ac:dyDescent="0.15">
      <c r="A30" s="10" t="s">
        <v>45</v>
      </c>
      <c r="E30" s="13" t="s">
        <v>408</v>
      </c>
      <c r="I30" s="10" t="s">
        <v>612</v>
      </c>
    </row>
    <row r="31" spans="1:9" x14ac:dyDescent="0.15">
      <c r="A31" s="10" t="s">
        <v>46</v>
      </c>
      <c r="E31" s="13" t="s">
        <v>409</v>
      </c>
      <c r="I31" s="10" t="s">
        <v>608</v>
      </c>
    </row>
    <row r="32" spans="1:9" x14ac:dyDescent="0.15">
      <c r="A32" s="10" t="s">
        <v>47</v>
      </c>
      <c r="E32" s="13" t="s">
        <v>410</v>
      </c>
      <c r="I32" s="10" t="s">
        <v>609</v>
      </c>
    </row>
    <row r="33" spans="1:9" x14ac:dyDescent="0.15">
      <c r="A33" s="10" t="s">
        <v>48</v>
      </c>
      <c r="E33" s="13" t="s">
        <v>411</v>
      </c>
      <c r="I33" s="10" t="s">
        <v>611</v>
      </c>
    </row>
    <row r="34" spans="1:9" x14ac:dyDescent="0.15">
      <c r="A34" s="10" t="s">
        <v>49</v>
      </c>
      <c r="E34" s="13" t="s">
        <v>412</v>
      </c>
      <c r="I34" s="10" t="s">
        <v>606</v>
      </c>
    </row>
    <row r="35" spans="1:9" x14ac:dyDescent="0.15">
      <c r="A35" s="10" t="s">
        <v>50</v>
      </c>
      <c r="E35" s="13" t="s">
        <v>413</v>
      </c>
      <c r="I35" s="10" t="s">
        <v>610</v>
      </c>
    </row>
    <row r="36" spans="1:9" x14ac:dyDescent="0.15">
      <c r="A36" s="10" t="s">
        <v>51</v>
      </c>
      <c r="E36" s="13" t="s">
        <v>414</v>
      </c>
    </row>
    <row r="37" spans="1:9" x14ac:dyDescent="0.15">
      <c r="A37" s="10" t="s">
        <v>663</v>
      </c>
      <c r="E37" s="13" t="s">
        <v>415</v>
      </c>
    </row>
    <row r="38" spans="1:9" x14ac:dyDescent="0.15">
      <c r="A38" s="10" t="s">
        <v>52</v>
      </c>
      <c r="E38" s="17" t="s">
        <v>416</v>
      </c>
    </row>
    <row r="39" spans="1:9" x14ac:dyDescent="0.15">
      <c r="A39" s="10" t="s">
        <v>53</v>
      </c>
      <c r="E39" s="17" t="s">
        <v>417</v>
      </c>
    </row>
    <row r="40" spans="1:9" x14ac:dyDescent="0.15">
      <c r="E40" s="17" t="s">
        <v>317</v>
      </c>
    </row>
    <row r="41" spans="1:9" x14ac:dyDescent="0.15">
      <c r="A41" s="10" t="s">
        <v>660</v>
      </c>
      <c r="E41" s="13" t="s">
        <v>418</v>
      </c>
    </row>
    <row r="42" spans="1:9" x14ac:dyDescent="0.15">
      <c r="A42" s="10" t="s">
        <v>661</v>
      </c>
      <c r="E42" s="13" t="s">
        <v>419</v>
      </c>
    </row>
    <row r="43" spans="1:9" x14ac:dyDescent="0.15">
      <c r="A43" s="10" t="s">
        <v>671</v>
      </c>
      <c r="E43" s="13" t="s">
        <v>420</v>
      </c>
    </row>
    <row r="44" spans="1:9" x14ac:dyDescent="0.15">
      <c r="A44" s="10" t="s">
        <v>672</v>
      </c>
      <c r="E44" s="13" t="s">
        <v>421</v>
      </c>
    </row>
    <row r="45" spans="1:9" x14ac:dyDescent="0.15">
      <c r="E45" s="13" t="s">
        <v>422</v>
      </c>
    </row>
    <row r="46" spans="1:9" x14ac:dyDescent="0.15">
      <c r="A46" s="9" t="s">
        <v>16</v>
      </c>
      <c r="E46" s="13" t="s">
        <v>423</v>
      </c>
    </row>
    <row r="47" spans="1:9" x14ac:dyDescent="0.15">
      <c r="E47" s="17" t="s">
        <v>424</v>
      </c>
    </row>
    <row r="48" spans="1:9" x14ac:dyDescent="0.15">
      <c r="A48" s="10" t="s">
        <v>54</v>
      </c>
      <c r="E48" s="17" t="s">
        <v>425</v>
      </c>
    </row>
    <row r="49" spans="1:5" x14ac:dyDescent="0.15">
      <c r="A49" s="10" t="s">
        <v>55</v>
      </c>
      <c r="E49" s="13" t="s">
        <v>426</v>
      </c>
    </row>
    <row r="50" spans="1:5" x14ac:dyDescent="0.15">
      <c r="A50" s="10" t="s">
        <v>56</v>
      </c>
      <c r="E50" s="13" t="s">
        <v>427</v>
      </c>
    </row>
    <row r="51" spans="1:5" x14ac:dyDescent="0.15">
      <c r="A51" s="10" t="s">
        <v>57</v>
      </c>
      <c r="E51" s="13" t="s">
        <v>428</v>
      </c>
    </row>
    <row r="52" spans="1:5" x14ac:dyDescent="0.15">
      <c r="A52" s="10" t="s">
        <v>58</v>
      </c>
      <c r="E52" s="13" t="s">
        <v>429</v>
      </c>
    </row>
    <row r="53" spans="1:5" x14ac:dyDescent="0.15">
      <c r="A53" s="10" t="s">
        <v>59</v>
      </c>
      <c r="E53" s="13" t="s">
        <v>430</v>
      </c>
    </row>
    <row r="54" spans="1:5" x14ac:dyDescent="0.15">
      <c r="A54" s="10" t="s">
        <v>60</v>
      </c>
      <c r="E54" s="13" t="s">
        <v>431</v>
      </c>
    </row>
    <row r="55" spans="1:5" x14ac:dyDescent="0.15">
      <c r="A55" s="10" t="s">
        <v>61</v>
      </c>
      <c r="E55" s="13" t="s">
        <v>432</v>
      </c>
    </row>
    <row r="56" spans="1:5" x14ac:dyDescent="0.15">
      <c r="A56" s="10" t="s">
        <v>62</v>
      </c>
      <c r="E56" s="17" t="s">
        <v>433</v>
      </c>
    </row>
    <row r="57" spans="1:5" x14ac:dyDescent="0.15">
      <c r="A57" s="10" t="s">
        <v>63</v>
      </c>
      <c r="E57" s="13" t="s">
        <v>434</v>
      </c>
    </row>
    <row r="58" spans="1:5" x14ac:dyDescent="0.15">
      <c r="A58" s="10" t="s">
        <v>64</v>
      </c>
      <c r="E58" s="13" t="s">
        <v>435</v>
      </c>
    </row>
    <row r="59" spans="1:5" x14ac:dyDescent="0.15">
      <c r="A59" s="10" t="s">
        <v>65</v>
      </c>
      <c r="E59" s="17" t="s">
        <v>436</v>
      </c>
    </row>
    <row r="60" spans="1:5" x14ac:dyDescent="0.15">
      <c r="A60" s="10" t="s">
        <v>66</v>
      </c>
      <c r="E60" s="17"/>
    </row>
    <row r="61" spans="1:5" x14ac:dyDescent="0.15">
      <c r="A61" s="10" t="s">
        <v>67</v>
      </c>
      <c r="E61" s="17" t="s">
        <v>437</v>
      </c>
    </row>
    <row r="62" spans="1:5" x14ac:dyDescent="0.15">
      <c r="A62" s="10" t="s">
        <v>68</v>
      </c>
      <c r="E62" s="17"/>
    </row>
    <row r="63" spans="1:5" x14ac:dyDescent="0.15">
      <c r="A63" s="10" t="s">
        <v>69</v>
      </c>
      <c r="E63" s="17"/>
    </row>
    <row r="64" spans="1:5" x14ac:dyDescent="0.15">
      <c r="A64" s="10" t="s">
        <v>70</v>
      </c>
      <c r="E64" s="17" t="s">
        <v>438</v>
      </c>
    </row>
    <row r="65" spans="1:5" x14ac:dyDescent="0.15">
      <c r="A65" s="10" t="s">
        <v>71</v>
      </c>
      <c r="E65" s="17" t="s">
        <v>439</v>
      </c>
    </row>
    <row r="66" spans="1:5" x14ac:dyDescent="0.15">
      <c r="A66" s="10" t="s">
        <v>72</v>
      </c>
      <c r="E66" s="17" t="s">
        <v>440</v>
      </c>
    </row>
    <row r="67" spans="1:5" x14ac:dyDescent="0.15">
      <c r="A67" s="10" t="s">
        <v>73</v>
      </c>
      <c r="E67" s="17" t="s">
        <v>441</v>
      </c>
    </row>
    <row r="68" spans="1:5" x14ac:dyDescent="0.15">
      <c r="E68" s="17" t="s">
        <v>442</v>
      </c>
    </row>
    <row r="69" spans="1:5" x14ac:dyDescent="0.15">
      <c r="A69" s="9" t="s">
        <v>18</v>
      </c>
      <c r="E69" s="17" t="s">
        <v>443</v>
      </c>
    </row>
    <row r="70" spans="1:5" x14ac:dyDescent="0.15">
      <c r="E70" s="17" t="s">
        <v>444</v>
      </c>
    </row>
    <row r="71" spans="1:5" x14ac:dyDescent="0.15">
      <c r="A71" s="10" t="s">
        <v>74</v>
      </c>
      <c r="E71" s="17" t="s">
        <v>445</v>
      </c>
    </row>
    <row r="72" spans="1:5" x14ac:dyDescent="0.15">
      <c r="A72" s="10" t="s">
        <v>75</v>
      </c>
      <c r="E72" s="17" t="s">
        <v>446</v>
      </c>
    </row>
    <row r="73" spans="1:5" x14ac:dyDescent="0.15">
      <c r="A73" s="10" t="s">
        <v>76</v>
      </c>
      <c r="E73" s="17" t="s">
        <v>447</v>
      </c>
    </row>
    <row r="74" spans="1:5" x14ac:dyDescent="0.15">
      <c r="A74" s="10" t="s">
        <v>77</v>
      </c>
      <c r="E74" s="17" t="s">
        <v>448</v>
      </c>
    </row>
    <row r="75" spans="1:5" x14ac:dyDescent="0.15">
      <c r="A75" s="10" t="s">
        <v>78</v>
      </c>
      <c r="E75" s="17" t="s">
        <v>449</v>
      </c>
    </row>
    <row r="76" spans="1:5" x14ac:dyDescent="0.15">
      <c r="A76" s="10" t="s">
        <v>79</v>
      </c>
      <c r="E76" s="17" t="s">
        <v>450</v>
      </c>
    </row>
    <row r="77" spans="1:5" x14ac:dyDescent="0.15">
      <c r="E77" s="17" t="s">
        <v>451</v>
      </c>
    </row>
    <row r="78" spans="1:5" x14ac:dyDescent="0.15">
      <c r="A78" s="10" t="s">
        <v>80</v>
      </c>
      <c r="E78" s="17" t="s">
        <v>452</v>
      </c>
    </row>
    <row r="79" spans="1:5" x14ac:dyDescent="0.15">
      <c r="A79" s="10" t="s">
        <v>81</v>
      </c>
      <c r="E79" s="17" t="s">
        <v>453</v>
      </c>
    </row>
    <row r="80" spans="1:5" x14ac:dyDescent="0.15">
      <c r="A80" s="10" t="s">
        <v>82</v>
      </c>
      <c r="E80" s="17" t="s">
        <v>454</v>
      </c>
    </row>
    <row r="81" spans="1:5" x14ac:dyDescent="0.15">
      <c r="E81" s="17" t="s">
        <v>455</v>
      </c>
    </row>
    <row r="82" spans="1:5" x14ac:dyDescent="0.15">
      <c r="A82" s="10" t="s">
        <v>83</v>
      </c>
      <c r="E82" s="17" t="s">
        <v>456</v>
      </c>
    </row>
    <row r="83" spans="1:5" x14ac:dyDescent="0.15">
      <c r="A83" s="10" t="s">
        <v>84</v>
      </c>
      <c r="E83" s="17" t="s">
        <v>457</v>
      </c>
    </row>
    <row r="84" spans="1:5" x14ac:dyDescent="0.15">
      <c r="A84" s="10" t="s">
        <v>85</v>
      </c>
      <c r="E84" s="12" t="s">
        <v>6</v>
      </c>
    </row>
    <row r="85" spans="1:5" x14ac:dyDescent="0.15">
      <c r="A85" s="10" t="s">
        <v>86</v>
      </c>
      <c r="E85" s="17"/>
    </row>
    <row r="86" spans="1:5" x14ac:dyDescent="0.15">
      <c r="A86" s="10" t="s">
        <v>87</v>
      </c>
      <c r="E86" s="17" t="s">
        <v>458</v>
      </c>
    </row>
    <row r="87" spans="1:5" x14ac:dyDescent="0.15">
      <c r="E87" s="17" t="s">
        <v>459</v>
      </c>
    </row>
    <row r="88" spans="1:5" x14ac:dyDescent="0.15">
      <c r="A88" s="9" t="s">
        <v>20</v>
      </c>
      <c r="E88" s="12" t="s">
        <v>460</v>
      </c>
    </row>
    <row r="89" spans="1:5" x14ac:dyDescent="0.15">
      <c r="E89" s="17" t="s">
        <v>461</v>
      </c>
    </row>
    <row r="90" spans="1:5" x14ac:dyDescent="0.15">
      <c r="A90" s="14" t="s">
        <v>88</v>
      </c>
      <c r="E90" s="17" t="s">
        <v>462</v>
      </c>
    </row>
    <row r="91" spans="1:5" x14ac:dyDescent="0.15">
      <c r="A91" s="10" t="s">
        <v>89</v>
      </c>
      <c r="E91" s="12" t="s">
        <v>463</v>
      </c>
    </row>
    <row r="92" spans="1:5" x14ac:dyDescent="0.15">
      <c r="A92" s="10" t="s">
        <v>90</v>
      </c>
      <c r="E92" s="17" t="s">
        <v>464</v>
      </c>
    </row>
    <row r="93" spans="1:5" x14ac:dyDescent="0.15">
      <c r="A93" s="10" t="s">
        <v>91</v>
      </c>
      <c r="E93" s="17" t="s">
        <v>465</v>
      </c>
    </row>
    <row r="94" spans="1:5" x14ac:dyDescent="0.15">
      <c r="A94" s="10" t="s">
        <v>553</v>
      </c>
      <c r="E94" s="17" t="s">
        <v>466</v>
      </c>
    </row>
    <row r="95" spans="1:5" x14ac:dyDescent="0.15">
      <c r="A95" s="10" t="s">
        <v>547</v>
      </c>
      <c r="E95" s="17" t="s">
        <v>467</v>
      </c>
    </row>
    <row r="96" spans="1:5" x14ac:dyDescent="0.15">
      <c r="A96" s="15" t="s">
        <v>92</v>
      </c>
      <c r="E96" s="17" t="s">
        <v>468</v>
      </c>
    </row>
    <row r="97" spans="1:5" x14ac:dyDescent="0.15">
      <c r="A97" s="10" t="s">
        <v>93</v>
      </c>
      <c r="E97" s="17" t="s">
        <v>469</v>
      </c>
    </row>
    <row r="98" spans="1:5" x14ac:dyDescent="0.15">
      <c r="A98" s="10" t="s">
        <v>94</v>
      </c>
      <c r="E98" s="17" t="s">
        <v>470</v>
      </c>
    </row>
    <row r="99" spans="1:5" x14ac:dyDescent="0.15">
      <c r="A99" s="10" t="s">
        <v>95</v>
      </c>
      <c r="E99" s="17" t="s">
        <v>471</v>
      </c>
    </row>
    <row r="100" spans="1:5" x14ac:dyDescent="0.15">
      <c r="A100" s="14" t="s">
        <v>96</v>
      </c>
      <c r="E100" s="17" t="s">
        <v>472</v>
      </c>
    </row>
    <row r="101" spans="1:5" x14ac:dyDescent="0.15">
      <c r="A101" s="10" t="s">
        <v>97</v>
      </c>
      <c r="E101" s="17" t="s">
        <v>473</v>
      </c>
    </row>
    <row r="102" spans="1:5" x14ac:dyDescent="0.15">
      <c r="A102" s="10" t="s">
        <v>98</v>
      </c>
      <c r="E102" s="17" t="s">
        <v>474</v>
      </c>
    </row>
    <row r="103" spans="1:5" x14ac:dyDescent="0.15">
      <c r="A103" s="10" t="s">
        <v>99</v>
      </c>
      <c r="E103" s="17" t="s">
        <v>475</v>
      </c>
    </row>
    <row r="104" spans="1:5" x14ac:dyDescent="0.15">
      <c r="A104" s="14" t="s">
        <v>6</v>
      </c>
      <c r="E104" s="13" t="s">
        <v>476</v>
      </c>
    </row>
    <row r="105" spans="1:5" x14ac:dyDescent="0.15">
      <c r="E105" s="17" t="s">
        <v>477</v>
      </c>
    </row>
    <row r="106" spans="1:5" x14ac:dyDescent="0.15">
      <c r="A106" s="14" t="s">
        <v>100</v>
      </c>
      <c r="E106" s="17" t="s">
        <v>478</v>
      </c>
    </row>
    <row r="107" spans="1:5" x14ac:dyDescent="0.15">
      <c r="A107" s="14" t="s">
        <v>668</v>
      </c>
      <c r="E107" s="17" t="s">
        <v>479</v>
      </c>
    </row>
    <row r="108" spans="1:5" x14ac:dyDescent="0.15">
      <c r="A108" s="14" t="s">
        <v>667</v>
      </c>
      <c r="E108" s="17" t="s">
        <v>480</v>
      </c>
    </row>
    <row r="109" spans="1:5" x14ac:dyDescent="0.15">
      <c r="A109" s="14" t="s">
        <v>666</v>
      </c>
      <c r="E109" s="17" t="s">
        <v>481</v>
      </c>
    </row>
    <row r="110" spans="1:5" x14ac:dyDescent="0.15">
      <c r="A110" s="14" t="s">
        <v>665</v>
      </c>
      <c r="E110" s="17" t="s">
        <v>482</v>
      </c>
    </row>
    <row r="111" spans="1:5" x14ac:dyDescent="0.15">
      <c r="A111" s="14" t="s">
        <v>664</v>
      </c>
      <c r="E111" s="17" t="s">
        <v>483</v>
      </c>
    </row>
    <row r="112" spans="1:5" x14ac:dyDescent="0.15">
      <c r="A112" s="14" t="s">
        <v>114</v>
      </c>
      <c r="E112" s="17" t="s">
        <v>484</v>
      </c>
    </row>
    <row r="113" spans="1:5" x14ac:dyDescent="0.15">
      <c r="A113" s="14"/>
      <c r="E113" s="12" t="s">
        <v>485</v>
      </c>
    </row>
    <row r="114" spans="1:5" x14ac:dyDescent="0.15">
      <c r="A114" s="10" t="s">
        <v>101</v>
      </c>
      <c r="E114" s="12"/>
    </row>
    <row r="115" spans="1:5" x14ac:dyDescent="0.15">
      <c r="A115" s="10" t="s">
        <v>102</v>
      </c>
      <c r="E115" s="12" t="s">
        <v>525</v>
      </c>
    </row>
    <row r="116" spans="1:5" x14ac:dyDescent="0.15">
      <c r="A116" s="10" t="s">
        <v>103</v>
      </c>
      <c r="E116" s="17"/>
    </row>
    <row r="117" spans="1:5" x14ac:dyDescent="0.15">
      <c r="E117" s="16" t="s">
        <v>486</v>
      </c>
    </row>
    <row r="118" spans="1:5" x14ac:dyDescent="0.15">
      <c r="A118" s="10" t="s">
        <v>105</v>
      </c>
      <c r="E118" s="16"/>
    </row>
    <row r="119" spans="1:5" x14ac:dyDescent="0.15">
      <c r="A119" s="10" t="s">
        <v>106</v>
      </c>
      <c r="E119" s="12" t="s">
        <v>487</v>
      </c>
    </row>
    <row r="120" spans="1:5" x14ac:dyDescent="0.15">
      <c r="A120" s="14" t="s">
        <v>107</v>
      </c>
      <c r="E120" s="12" t="s">
        <v>488</v>
      </c>
    </row>
    <row r="121" spans="1:5" x14ac:dyDescent="0.15">
      <c r="A121" s="10" t="s">
        <v>108</v>
      </c>
      <c r="E121" s="12" t="s">
        <v>489</v>
      </c>
    </row>
    <row r="122" spans="1:5" x14ac:dyDescent="0.15">
      <c r="A122" s="10" t="s">
        <v>109</v>
      </c>
      <c r="E122" s="12" t="s">
        <v>490</v>
      </c>
    </row>
    <row r="123" spans="1:5" x14ac:dyDescent="0.15">
      <c r="A123" s="10" t="s">
        <v>110</v>
      </c>
      <c r="E123" s="12" t="s">
        <v>491</v>
      </c>
    </row>
    <row r="124" spans="1:5" x14ac:dyDescent="0.15">
      <c r="A124" s="10" t="s">
        <v>111</v>
      </c>
      <c r="E124" s="12" t="s">
        <v>492</v>
      </c>
    </row>
    <row r="125" spans="1:5" x14ac:dyDescent="0.15">
      <c r="A125" s="10" t="s">
        <v>112</v>
      </c>
      <c r="E125" s="12" t="s">
        <v>493</v>
      </c>
    </row>
    <row r="126" spans="1:5" x14ac:dyDescent="0.15">
      <c r="A126" s="14" t="s">
        <v>113</v>
      </c>
      <c r="E126" s="12" t="s">
        <v>494</v>
      </c>
    </row>
    <row r="127" spans="1:5" x14ac:dyDescent="0.15">
      <c r="A127" s="14" t="s">
        <v>119</v>
      </c>
      <c r="E127" s="12" t="s">
        <v>495</v>
      </c>
    </row>
    <row r="128" spans="1:5" x14ac:dyDescent="0.15">
      <c r="A128" s="14"/>
      <c r="E128" s="12" t="s">
        <v>496</v>
      </c>
    </row>
    <row r="129" spans="1:7" x14ac:dyDescent="0.15">
      <c r="A129" s="10" t="s">
        <v>115</v>
      </c>
      <c r="E129" s="12" t="s">
        <v>497</v>
      </c>
    </row>
    <row r="130" spans="1:7" x14ac:dyDescent="0.15">
      <c r="A130" s="10" t="s">
        <v>116</v>
      </c>
      <c r="E130" s="12" t="s">
        <v>498</v>
      </c>
    </row>
    <row r="131" spans="1:7" x14ac:dyDescent="0.15">
      <c r="E131" s="12" t="s">
        <v>499</v>
      </c>
    </row>
    <row r="132" spans="1:7" x14ac:dyDescent="0.15">
      <c r="A132" s="10" t="s">
        <v>117</v>
      </c>
      <c r="E132" s="12" t="s">
        <v>500</v>
      </c>
    </row>
    <row r="133" spans="1:7" x14ac:dyDescent="0.15">
      <c r="A133" s="10" t="s">
        <v>118</v>
      </c>
    </row>
    <row r="134" spans="1:7" x14ac:dyDescent="0.15">
      <c r="A134" s="10" t="s">
        <v>104</v>
      </c>
    </row>
    <row r="136" spans="1:7" x14ac:dyDescent="0.15">
      <c r="A136" s="14" t="s">
        <v>120</v>
      </c>
    </row>
    <row r="137" spans="1:7" x14ac:dyDescent="0.15">
      <c r="A137" s="10" t="s">
        <v>121</v>
      </c>
    </row>
    <row r="138" spans="1:7" x14ac:dyDescent="0.15">
      <c r="A138" s="10" t="s">
        <v>122</v>
      </c>
    </row>
    <row r="139" spans="1:7" x14ac:dyDescent="0.15">
      <c r="A139" s="10" t="s">
        <v>123</v>
      </c>
    </row>
    <row r="140" spans="1:7" x14ac:dyDescent="0.15">
      <c r="A140" s="14" t="s">
        <v>124</v>
      </c>
    </row>
    <row r="142" spans="1:7" x14ac:dyDescent="0.15">
      <c r="A142" s="10" t="s">
        <v>677</v>
      </c>
      <c r="G142" s="17"/>
    </row>
    <row r="143" spans="1:7" x14ac:dyDescent="0.15">
      <c r="A143" s="10" t="s">
        <v>676</v>
      </c>
      <c r="G143" s="17"/>
    </row>
    <row r="144" spans="1:7" x14ac:dyDescent="0.15">
      <c r="A144" s="10" t="s">
        <v>125</v>
      </c>
    </row>
    <row r="145" spans="1:1" x14ac:dyDescent="0.15">
      <c r="A145" s="10" t="s">
        <v>126</v>
      </c>
    </row>
    <row r="146" spans="1:1" x14ac:dyDescent="0.15">
      <c r="A146" s="10" t="s">
        <v>127</v>
      </c>
    </row>
    <row r="147" spans="1:1" x14ac:dyDescent="0.15">
      <c r="A147" s="10" t="s">
        <v>128</v>
      </c>
    </row>
    <row r="148" spans="1:1" x14ac:dyDescent="0.15">
      <c r="A148" s="10" t="s">
        <v>129</v>
      </c>
    </row>
    <row r="149" spans="1:1" x14ac:dyDescent="0.15">
      <c r="A149" s="10" t="s">
        <v>130</v>
      </c>
    </row>
    <row r="150" spans="1:1" x14ac:dyDescent="0.15">
      <c r="A150" s="10" t="s">
        <v>549</v>
      </c>
    </row>
    <row r="151" spans="1:1" x14ac:dyDescent="0.15">
      <c r="A151" s="10" t="s">
        <v>131</v>
      </c>
    </row>
    <row r="153" spans="1:1" x14ac:dyDescent="0.15">
      <c r="A153" s="10" t="s">
        <v>132</v>
      </c>
    </row>
    <row r="154" spans="1:1" x14ac:dyDescent="0.15">
      <c r="A154" s="10" t="s">
        <v>133</v>
      </c>
    </row>
    <row r="155" spans="1:1" x14ac:dyDescent="0.15">
      <c r="A155" s="10" t="s">
        <v>134</v>
      </c>
    </row>
    <row r="156" spans="1:1" x14ac:dyDescent="0.15">
      <c r="A156" s="10" t="s">
        <v>135</v>
      </c>
    </row>
    <row r="158" spans="1:1" x14ac:dyDescent="0.15">
      <c r="A158" s="9" t="s">
        <v>22</v>
      </c>
    </row>
    <row r="160" spans="1:1" x14ac:dyDescent="0.15">
      <c r="A160" s="10" t="s">
        <v>136</v>
      </c>
    </row>
    <row r="161" spans="1:1" x14ac:dyDescent="0.15">
      <c r="A161" s="10" t="s">
        <v>137</v>
      </c>
    </row>
    <row r="162" spans="1:1" x14ac:dyDescent="0.15">
      <c r="A162" s="10" t="s">
        <v>138</v>
      </c>
    </row>
    <row r="163" spans="1:1" x14ac:dyDescent="0.15">
      <c r="A163" s="10" t="s">
        <v>139</v>
      </c>
    </row>
    <row r="164" spans="1:1" x14ac:dyDescent="0.15">
      <c r="A164" s="10" t="s">
        <v>675</v>
      </c>
    </row>
    <row r="165" spans="1:1" x14ac:dyDescent="0.15">
      <c r="A165" s="10" t="s">
        <v>140</v>
      </c>
    </row>
    <row r="166" spans="1:1" x14ac:dyDescent="0.15">
      <c r="A166" s="10" t="s">
        <v>141</v>
      </c>
    </row>
    <row r="167" spans="1:1" x14ac:dyDescent="0.15">
      <c r="A167" s="10" t="s">
        <v>142</v>
      </c>
    </row>
    <row r="168" spans="1:1" x14ac:dyDescent="0.15">
      <c r="A168" s="10" t="s">
        <v>674</v>
      </c>
    </row>
    <row r="169" spans="1:1" x14ac:dyDescent="0.15">
      <c r="A169" s="10" t="s">
        <v>143</v>
      </c>
    </row>
    <row r="170" spans="1:1" x14ac:dyDescent="0.15">
      <c r="A170" s="10" t="s">
        <v>144</v>
      </c>
    </row>
    <row r="171" spans="1:1" x14ac:dyDescent="0.15">
      <c r="A171" s="10" t="s">
        <v>145</v>
      </c>
    </row>
    <row r="172" spans="1:1" x14ac:dyDescent="0.15">
      <c r="A172" s="10" t="s">
        <v>146</v>
      </c>
    </row>
    <row r="173" spans="1:1" x14ac:dyDescent="0.15">
      <c r="A173" s="10" t="s">
        <v>147</v>
      </c>
    </row>
    <row r="174" spans="1:1" x14ac:dyDescent="0.15">
      <c r="A174" s="10" t="s">
        <v>148</v>
      </c>
    </row>
    <row r="176" spans="1:1" x14ac:dyDescent="0.15">
      <c r="A176" s="10" t="s">
        <v>149</v>
      </c>
    </row>
    <row r="177" spans="1:1" x14ac:dyDescent="0.15">
      <c r="A177" s="10" t="s">
        <v>150</v>
      </c>
    </row>
    <row r="178" spans="1:1" x14ac:dyDescent="0.15">
      <c r="A178" s="10" t="s">
        <v>151</v>
      </c>
    </row>
    <row r="179" spans="1:1" x14ac:dyDescent="0.15">
      <c r="A179" s="10" t="s">
        <v>152</v>
      </c>
    </row>
    <row r="180" spans="1:1" x14ac:dyDescent="0.15">
      <c r="A180" s="10" t="s">
        <v>153</v>
      </c>
    </row>
    <row r="181" spans="1:1" x14ac:dyDescent="0.15">
      <c r="A181" s="10" t="s">
        <v>154</v>
      </c>
    </row>
    <row r="182" spans="1:1" x14ac:dyDescent="0.15">
      <c r="A182" s="10" t="s">
        <v>155</v>
      </c>
    </row>
    <row r="183" spans="1:1" x14ac:dyDescent="0.15">
      <c r="A183" s="10" t="s">
        <v>156</v>
      </c>
    </row>
    <row r="184" spans="1:1" x14ac:dyDescent="0.15">
      <c r="A184" s="10" t="s">
        <v>157</v>
      </c>
    </row>
    <row r="186" spans="1:1" x14ac:dyDescent="0.15">
      <c r="A186" s="10" t="s">
        <v>158</v>
      </c>
    </row>
    <row r="187" spans="1:1" x14ac:dyDescent="0.15">
      <c r="A187" s="10" t="s">
        <v>159</v>
      </c>
    </row>
    <row r="188" spans="1:1" x14ac:dyDescent="0.15">
      <c r="A188" s="10" t="s">
        <v>160</v>
      </c>
    </row>
    <row r="189" spans="1:1" x14ac:dyDescent="0.15">
      <c r="A189" s="10" t="s">
        <v>161</v>
      </c>
    </row>
    <row r="190" spans="1:1" x14ac:dyDescent="0.15">
      <c r="A190" s="10" t="s">
        <v>162</v>
      </c>
    </row>
    <row r="191" spans="1:1" x14ac:dyDescent="0.15">
      <c r="A191" s="10" t="s">
        <v>163</v>
      </c>
    </row>
    <row r="192" spans="1:1" x14ac:dyDescent="0.15">
      <c r="A192" s="10" t="s">
        <v>164</v>
      </c>
    </row>
    <row r="193" spans="1:1" x14ac:dyDescent="0.15">
      <c r="A193" s="10" t="s">
        <v>165</v>
      </c>
    </row>
    <row r="194" spans="1:1" x14ac:dyDescent="0.15">
      <c r="A194" s="10" t="s">
        <v>166</v>
      </c>
    </row>
    <row r="195" spans="1:1" x14ac:dyDescent="0.15">
      <c r="A195" s="10" t="s">
        <v>167</v>
      </c>
    </row>
    <row r="197" spans="1:1" x14ac:dyDescent="0.15">
      <c r="A197" s="10" t="s">
        <v>168</v>
      </c>
    </row>
    <row r="198" spans="1:1" x14ac:dyDescent="0.15">
      <c r="A198" s="10" t="s">
        <v>169</v>
      </c>
    </row>
    <row r="199" spans="1:1" x14ac:dyDescent="0.15">
      <c r="A199" s="10" t="s">
        <v>170</v>
      </c>
    </row>
    <row r="200" spans="1:1" x14ac:dyDescent="0.15">
      <c r="A200" s="10" t="s">
        <v>171</v>
      </c>
    </row>
    <row r="201" spans="1:1" x14ac:dyDescent="0.15">
      <c r="A201" s="10" t="s">
        <v>172</v>
      </c>
    </row>
    <row r="202" spans="1:1" x14ac:dyDescent="0.15">
      <c r="A202" s="10" t="s">
        <v>173</v>
      </c>
    </row>
    <row r="203" spans="1:1" x14ac:dyDescent="0.15">
      <c r="A203" s="10" t="s">
        <v>174</v>
      </c>
    </row>
    <row r="204" spans="1:1" x14ac:dyDescent="0.15">
      <c r="A204" s="10" t="s">
        <v>175</v>
      </c>
    </row>
    <row r="205" spans="1:1" x14ac:dyDescent="0.15">
      <c r="A205" s="10" t="s">
        <v>552</v>
      </c>
    </row>
    <row r="207" spans="1:1" x14ac:dyDescent="0.15">
      <c r="A207" s="9" t="s">
        <v>24</v>
      </c>
    </row>
    <row r="209" spans="1:1" x14ac:dyDescent="0.15">
      <c r="A209" s="10" t="s">
        <v>524</v>
      </c>
    </row>
    <row r="210" spans="1:1" x14ac:dyDescent="0.15">
      <c r="A210" s="10" t="s">
        <v>176</v>
      </c>
    </row>
    <row r="211" spans="1:1" x14ac:dyDescent="0.15">
      <c r="A211" s="10" t="s">
        <v>177</v>
      </c>
    </row>
    <row r="212" spans="1:1" x14ac:dyDescent="0.15">
      <c r="A212" s="10" t="s">
        <v>178</v>
      </c>
    </row>
    <row r="213" spans="1:1" x14ac:dyDescent="0.15">
      <c r="A213" s="10" t="s">
        <v>179</v>
      </c>
    </row>
    <row r="214" spans="1:1" x14ac:dyDescent="0.15">
      <c r="A214" s="10" t="s">
        <v>180</v>
      </c>
    </row>
    <row r="215" spans="1:1" x14ac:dyDescent="0.15">
      <c r="A215" s="10" t="s">
        <v>181</v>
      </c>
    </row>
    <row r="216" spans="1:1" x14ac:dyDescent="0.15">
      <c r="A216" s="10" t="s">
        <v>182</v>
      </c>
    </row>
    <row r="217" spans="1:1" x14ac:dyDescent="0.15">
      <c r="A217" s="10" t="s">
        <v>183</v>
      </c>
    </row>
    <row r="218" spans="1:1" x14ac:dyDescent="0.15">
      <c r="A218" s="10" t="s">
        <v>560</v>
      </c>
    </row>
    <row r="219" spans="1:1" x14ac:dyDescent="0.15">
      <c r="A219" s="10" t="s">
        <v>184</v>
      </c>
    </row>
    <row r="220" spans="1:1" x14ac:dyDescent="0.15">
      <c r="A220" s="10" t="s">
        <v>185</v>
      </c>
    </row>
    <row r="221" spans="1:1" x14ac:dyDescent="0.15">
      <c r="A221" s="10" t="s">
        <v>186</v>
      </c>
    </row>
    <row r="222" spans="1:1" x14ac:dyDescent="0.15">
      <c r="A222" s="10" t="s">
        <v>187</v>
      </c>
    </row>
    <row r="223" spans="1:1" x14ac:dyDescent="0.15">
      <c r="A223" s="10" t="s">
        <v>188</v>
      </c>
    </row>
    <row r="224" spans="1:1" x14ac:dyDescent="0.15">
      <c r="A224" s="10" t="s">
        <v>189</v>
      </c>
    </row>
    <row r="225" spans="1:1" x14ac:dyDescent="0.15">
      <c r="A225" s="10" t="s">
        <v>190</v>
      </c>
    </row>
    <row r="227" spans="1:1" x14ac:dyDescent="0.15">
      <c r="A227" s="9" t="s">
        <v>526</v>
      </c>
    </row>
    <row r="229" spans="1:1" x14ac:dyDescent="0.15">
      <c r="A229" s="10" t="s">
        <v>191</v>
      </c>
    </row>
    <row r="230" spans="1:1" x14ac:dyDescent="0.15">
      <c r="A230" s="10" t="s">
        <v>192</v>
      </c>
    </row>
    <row r="231" spans="1:1" x14ac:dyDescent="0.15">
      <c r="A231" s="10" t="s">
        <v>267</v>
      </c>
    </row>
    <row r="232" spans="1:1" x14ac:dyDescent="0.15">
      <c r="A232" s="10" t="s">
        <v>527</v>
      </c>
    </row>
    <row r="234" spans="1:1" x14ac:dyDescent="0.15">
      <c r="A234" s="10" t="s">
        <v>193</v>
      </c>
    </row>
    <row r="235" spans="1:1" x14ac:dyDescent="0.15">
      <c r="A235" s="10" t="s">
        <v>194</v>
      </c>
    </row>
    <row r="236" spans="1:1" x14ac:dyDescent="0.15">
      <c r="A236" s="10" t="s">
        <v>195</v>
      </c>
    </row>
    <row r="237" spans="1:1" x14ac:dyDescent="0.15">
      <c r="A237" s="10" t="s">
        <v>196</v>
      </c>
    </row>
    <row r="238" spans="1:1" x14ac:dyDescent="0.15">
      <c r="A238" s="10" t="s">
        <v>197</v>
      </c>
    </row>
    <row r="239" spans="1:1" x14ac:dyDescent="0.15">
      <c r="A239" s="10" t="s">
        <v>198</v>
      </c>
    </row>
    <row r="240" spans="1:1" x14ac:dyDescent="0.15">
      <c r="A240" s="10" t="s">
        <v>199</v>
      </c>
    </row>
    <row r="242" spans="1:1" x14ac:dyDescent="0.15">
      <c r="A242" s="10" t="s">
        <v>200</v>
      </c>
    </row>
    <row r="243" spans="1:1" x14ac:dyDescent="0.15">
      <c r="A243" s="10" t="s">
        <v>201</v>
      </c>
    </row>
    <row r="244" spans="1:1" x14ac:dyDescent="0.15">
      <c r="A244" s="10" t="s">
        <v>202</v>
      </c>
    </row>
    <row r="245" spans="1:1" x14ac:dyDescent="0.15">
      <c r="A245" s="10" t="s">
        <v>203</v>
      </c>
    </row>
    <row r="246" spans="1:1" x14ac:dyDescent="0.15">
      <c r="A246" s="10" t="s">
        <v>204</v>
      </c>
    </row>
    <row r="247" spans="1:1" x14ac:dyDescent="0.15">
      <c r="A247" s="10" t="s">
        <v>205</v>
      </c>
    </row>
    <row r="248" spans="1:1" x14ac:dyDescent="0.15">
      <c r="A248" s="10" t="s">
        <v>206</v>
      </c>
    </row>
    <row r="249" spans="1:1" x14ac:dyDescent="0.15">
      <c r="A249" s="10" t="s">
        <v>207</v>
      </c>
    </row>
    <row r="250" spans="1:1" x14ac:dyDescent="0.15">
      <c r="A250" s="10" t="s">
        <v>208</v>
      </c>
    </row>
    <row r="251" spans="1:1" x14ac:dyDescent="0.15">
      <c r="A251" s="10" t="s">
        <v>209</v>
      </c>
    </row>
    <row r="253" spans="1:1" x14ac:dyDescent="0.15">
      <c r="A253" s="10" t="s">
        <v>210</v>
      </c>
    </row>
    <row r="254" spans="1:1" x14ac:dyDescent="0.15">
      <c r="A254" s="10" t="s">
        <v>211</v>
      </c>
    </row>
    <row r="255" spans="1:1" x14ac:dyDescent="0.15">
      <c r="A255" s="10" t="s">
        <v>212</v>
      </c>
    </row>
    <row r="256" spans="1:1" x14ac:dyDescent="0.15">
      <c r="A256" s="10" t="s">
        <v>213</v>
      </c>
    </row>
    <row r="257" spans="1:5" x14ac:dyDescent="0.15">
      <c r="A257" s="10" t="s">
        <v>214</v>
      </c>
    </row>
    <row r="259" spans="1:5" x14ac:dyDescent="0.15">
      <c r="A259" s="10" t="s">
        <v>520</v>
      </c>
    </row>
    <row r="260" spans="1:5" x14ac:dyDescent="0.15">
      <c r="A260" s="10" t="s">
        <v>215</v>
      </c>
    </row>
    <row r="261" spans="1:5" x14ac:dyDescent="0.15">
      <c r="A261" s="10" t="s">
        <v>216</v>
      </c>
    </row>
    <row r="263" spans="1:5" x14ac:dyDescent="0.15">
      <c r="A263" s="9" t="s">
        <v>217</v>
      </c>
    </row>
    <row r="265" spans="1:5" x14ac:dyDescent="0.15">
      <c r="A265" s="10" t="s">
        <v>218</v>
      </c>
    </row>
    <row r="266" spans="1:5" x14ac:dyDescent="0.15">
      <c r="A266" s="10" t="s">
        <v>219</v>
      </c>
    </row>
    <row r="267" spans="1:5" x14ac:dyDescent="0.15">
      <c r="A267" s="10" t="s">
        <v>220</v>
      </c>
    </row>
    <row r="268" spans="1:5" x14ac:dyDescent="0.15">
      <c r="A268" s="10" t="s">
        <v>221</v>
      </c>
      <c r="E268" s="9"/>
    </row>
    <row r="269" spans="1:5" x14ac:dyDescent="0.15">
      <c r="A269" s="10" t="s">
        <v>222</v>
      </c>
      <c r="E269" s="9"/>
    </row>
    <row r="270" spans="1:5" x14ac:dyDescent="0.15">
      <c r="A270" s="10" t="s">
        <v>558</v>
      </c>
      <c r="E270" s="9"/>
    </row>
    <row r="271" spans="1:5" x14ac:dyDescent="0.15">
      <c r="A271" s="10" t="s">
        <v>223</v>
      </c>
      <c r="E271" s="9"/>
    </row>
    <row r="272" spans="1:5" x14ac:dyDescent="0.15">
      <c r="E272" s="9"/>
    </row>
    <row r="273" spans="1:5" x14ac:dyDescent="0.15">
      <c r="A273" s="10" t="s">
        <v>224</v>
      </c>
      <c r="E273" s="9"/>
    </row>
    <row r="274" spans="1:5" x14ac:dyDescent="0.15">
      <c r="A274" s="10" t="s">
        <v>225</v>
      </c>
      <c r="E274" s="9"/>
    </row>
    <row r="275" spans="1:5" x14ac:dyDescent="0.15">
      <c r="A275" s="10" t="s">
        <v>226</v>
      </c>
      <c r="E275" s="9"/>
    </row>
    <row r="276" spans="1:5" x14ac:dyDescent="0.15">
      <c r="A276" s="10" t="s">
        <v>227</v>
      </c>
      <c r="E276" s="9"/>
    </row>
    <row r="277" spans="1:5" s="9" customFormat="1" x14ac:dyDescent="0.15">
      <c r="A277" s="10" t="s">
        <v>228</v>
      </c>
    </row>
    <row r="278" spans="1:5" s="9" customFormat="1" x14ac:dyDescent="0.15">
      <c r="A278" s="10"/>
      <c r="E278" s="10"/>
    </row>
    <row r="279" spans="1:5" s="9" customFormat="1" x14ac:dyDescent="0.15">
      <c r="A279" s="10" t="s">
        <v>229</v>
      </c>
      <c r="E279" s="10"/>
    </row>
    <row r="280" spans="1:5" s="9" customFormat="1" x14ac:dyDescent="0.15">
      <c r="A280" s="10" t="s">
        <v>230</v>
      </c>
      <c r="E280" s="10"/>
    </row>
    <row r="281" spans="1:5" s="9" customFormat="1" x14ac:dyDescent="0.15">
      <c r="A281" s="10" t="s">
        <v>231</v>
      </c>
      <c r="E281" s="10"/>
    </row>
    <row r="282" spans="1:5" s="9" customFormat="1" x14ac:dyDescent="0.15">
      <c r="A282" s="14" t="s">
        <v>232</v>
      </c>
      <c r="E282" s="10"/>
    </row>
    <row r="283" spans="1:5" s="9" customFormat="1" x14ac:dyDescent="0.15">
      <c r="A283" s="10" t="s">
        <v>233</v>
      </c>
      <c r="E283" s="10"/>
    </row>
    <row r="284" spans="1:5" s="9" customFormat="1" x14ac:dyDescent="0.15">
      <c r="A284" s="14" t="s">
        <v>234</v>
      </c>
      <c r="E284" s="10"/>
    </row>
    <row r="285" spans="1:5" s="9" customFormat="1" x14ac:dyDescent="0.15">
      <c r="A285" s="10" t="s">
        <v>235</v>
      </c>
      <c r="E285" s="10"/>
    </row>
    <row r="286" spans="1:5" s="9" customFormat="1" x14ac:dyDescent="0.15">
      <c r="A286" s="10" t="s">
        <v>236</v>
      </c>
      <c r="E286" s="10"/>
    </row>
    <row r="287" spans="1:5" x14ac:dyDescent="0.15">
      <c r="A287" s="10" t="s">
        <v>237</v>
      </c>
    </row>
    <row r="288" spans="1:5" x14ac:dyDescent="0.15">
      <c r="A288" s="10" t="s">
        <v>238</v>
      </c>
    </row>
    <row r="289" spans="1:1" x14ac:dyDescent="0.15">
      <c r="A289" s="10" t="s">
        <v>238</v>
      </c>
    </row>
    <row r="290" spans="1:1" x14ac:dyDescent="0.15">
      <c r="A290" s="10" t="s">
        <v>239</v>
      </c>
    </row>
    <row r="291" spans="1:1" x14ac:dyDescent="0.15">
      <c r="A291" s="10" t="s">
        <v>240</v>
      </c>
    </row>
    <row r="292" spans="1:1" x14ac:dyDescent="0.15">
      <c r="A292" s="10" t="s">
        <v>241</v>
      </c>
    </row>
    <row r="293" spans="1:1" x14ac:dyDescent="0.15">
      <c r="A293" s="10" t="s">
        <v>242</v>
      </c>
    </row>
    <row r="294" spans="1:1" x14ac:dyDescent="0.15">
      <c r="A294" s="10" t="s">
        <v>243</v>
      </c>
    </row>
    <row r="295" spans="1:1" x14ac:dyDescent="0.15">
      <c r="A295" s="10" t="s">
        <v>244</v>
      </c>
    </row>
    <row r="297" spans="1:1" x14ac:dyDescent="0.15">
      <c r="A297" s="10" t="s">
        <v>245</v>
      </c>
    </row>
    <row r="298" spans="1:1" x14ac:dyDescent="0.15">
      <c r="A298" s="10" t="s">
        <v>246</v>
      </c>
    </row>
    <row r="300" spans="1:1" x14ac:dyDescent="0.15">
      <c r="A300" s="10" t="s">
        <v>247</v>
      </c>
    </row>
    <row r="301" spans="1:1" x14ac:dyDescent="0.15">
      <c r="A301" s="10" t="s">
        <v>248</v>
      </c>
    </row>
    <row r="302" spans="1:1" x14ac:dyDescent="0.15">
      <c r="A302" s="10" t="s">
        <v>249</v>
      </c>
    </row>
    <row r="303" spans="1:1" x14ac:dyDescent="0.15">
      <c r="A303" s="10" t="s">
        <v>250</v>
      </c>
    </row>
    <row r="304" spans="1:1" x14ac:dyDescent="0.15">
      <c r="A304" s="10" t="s">
        <v>251</v>
      </c>
    </row>
    <row r="305" spans="1:1" x14ac:dyDescent="0.15">
      <c r="A305" s="10" t="s">
        <v>555</v>
      </c>
    </row>
    <row r="307" spans="1:1" x14ac:dyDescent="0.15">
      <c r="A307" s="9" t="s">
        <v>29</v>
      </c>
    </row>
    <row r="308" spans="1:1" x14ac:dyDescent="0.15">
      <c r="A308" s="9"/>
    </row>
    <row r="309" spans="1:1" x14ac:dyDescent="0.15">
      <c r="A309" s="10" t="s">
        <v>252</v>
      </c>
    </row>
    <row r="310" spans="1:1" x14ac:dyDescent="0.15">
      <c r="A310" s="10" t="s">
        <v>253</v>
      </c>
    </row>
    <row r="311" spans="1:1" x14ac:dyDescent="0.15">
      <c r="A311" s="10" t="s">
        <v>254</v>
      </c>
    </row>
    <row r="312" spans="1:1" x14ac:dyDescent="0.15">
      <c r="A312" s="10" t="s">
        <v>255</v>
      </c>
    </row>
    <row r="313" spans="1:1" x14ac:dyDescent="0.15">
      <c r="A313" s="10" t="s">
        <v>256</v>
      </c>
    </row>
    <row r="314" spans="1:1" x14ac:dyDescent="0.15">
      <c r="A314" s="10" t="s">
        <v>257</v>
      </c>
    </row>
    <row r="315" spans="1:1" x14ac:dyDescent="0.15">
      <c r="A315" s="10" t="s">
        <v>258</v>
      </c>
    </row>
    <row r="316" spans="1:1" x14ac:dyDescent="0.15">
      <c r="A316" s="10" t="s">
        <v>259</v>
      </c>
    </row>
    <row r="317" spans="1:1" x14ac:dyDescent="0.15">
      <c r="A317" s="10" t="s">
        <v>260</v>
      </c>
    </row>
    <row r="318" spans="1:1" x14ac:dyDescent="0.15">
      <c r="A318" s="10" t="s">
        <v>261</v>
      </c>
    </row>
    <row r="320" spans="1:1" x14ac:dyDescent="0.15">
      <c r="A320" s="9" t="s">
        <v>31</v>
      </c>
    </row>
    <row r="322" spans="1:1" x14ac:dyDescent="0.15">
      <c r="A322" s="10" t="s">
        <v>57</v>
      </c>
    </row>
    <row r="323" spans="1:1" x14ac:dyDescent="0.15">
      <c r="A323" s="10" t="s">
        <v>262</v>
      </c>
    </row>
    <row r="324" spans="1:1" x14ac:dyDescent="0.15">
      <c r="A324" s="10" t="s">
        <v>63</v>
      </c>
    </row>
    <row r="325" spans="1:1" x14ac:dyDescent="0.15">
      <c r="A325" s="10" t="s">
        <v>263</v>
      </c>
    </row>
    <row r="326" spans="1:1" x14ac:dyDescent="0.15">
      <c r="A326" s="10" t="s">
        <v>264</v>
      </c>
    </row>
    <row r="327" spans="1:1" x14ac:dyDescent="0.15">
      <c r="A327" s="10" t="s">
        <v>265</v>
      </c>
    </row>
    <row r="328" spans="1:1" x14ac:dyDescent="0.15">
      <c r="A328" s="10" t="s">
        <v>266</v>
      </c>
    </row>
    <row r="329" spans="1:1" x14ac:dyDescent="0.15">
      <c r="A329" s="10" t="s">
        <v>556</v>
      </c>
    </row>
    <row r="330" spans="1:1" x14ac:dyDescent="0.15">
      <c r="A330" s="10" t="s">
        <v>557</v>
      </c>
    </row>
    <row r="331" spans="1:1" x14ac:dyDescent="0.15">
      <c r="A331" s="10" t="s">
        <v>267</v>
      </c>
    </row>
    <row r="332" spans="1:1" x14ac:dyDescent="0.15">
      <c r="A332" s="10" t="s">
        <v>268</v>
      </c>
    </row>
    <row r="333" spans="1:1" x14ac:dyDescent="0.15">
      <c r="A333" s="10" t="s">
        <v>269</v>
      </c>
    </row>
    <row r="335" spans="1:1" x14ac:dyDescent="0.15">
      <c r="A335" s="9" t="s">
        <v>33</v>
      </c>
    </row>
    <row r="337" spans="1:5" x14ac:dyDescent="0.15">
      <c r="A337" s="10" t="s">
        <v>270</v>
      </c>
    </row>
    <row r="338" spans="1:5" x14ac:dyDescent="0.15">
      <c r="A338" s="10" t="s">
        <v>271</v>
      </c>
    </row>
    <row r="339" spans="1:5" x14ac:dyDescent="0.15">
      <c r="A339" s="10" t="s">
        <v>28</v>
      </c>
    </row>
    <row r="340" spans="1:5" x14ac:dyDescent="0.15">
      <c r="A340" s="10" t="s">
        <v>272</v>
      </c>
    </row>
    <row r="341" spans="1:5" x14ac:dyDescent="0.15">
      <c r="A341" s="10" t="s">
        <v>273</v>
      </c>
    </row>
    <row r="342" spans="1:5" x14ac:dyDescent="0.15">
      <c r="A342" s="10" t="s">
        <v>274</v>
      </c>
    </row>
    <row r="343" spans="1:5" x14ac:dyDescent="0.15">
      <c r="A343" s="10" t="s">
        <v>275</v>
      </c>
    </row>
    <row r="345" spans="1:5" x14ac:dyDescent="0.15">
      <c r="A345" s="9" t="s">
        <v>35</v>
      </c>
      <c r="E345" s="9"/>
    </row>
    <row r="346" spans="1:5" x14ac:dyDescent="0.15">
      <c r="E346" s="9"/>
    </row>
    <row r="347" spans="1:5" x14ac:dyDescent="0.15">
      <c r="A347" s="10" t="s">
        <v>276</v>
      </c>
    </row>
    <row r="348" spans="1:5" x14ac:dyDescent="0.15">
      <c r="A348" s="10" t="s">
        <v>277</v>
      </c>
    </row>
    <row r="349" spans="1:5" x14ac:dyDescent="0.15">
      <c r="A349" s="10" t="s">
        <v>197</v>
      </c>
    </row>
    <row r="350" spans="1:5" x14ac:dyDescent="0.15">
      <c r="A350" s="10" t="s">
        <v>278</v>
      </c>
    </row>
    <row r="351" spans="1:5" x14ac:dyDescent="0.15">
      <c r="A351" s="10" t="s">
        <v>279</v>
      </c>
    </row>
    <row r="352" spans="1:5" x14ac:dyDescent="0.15">
      <c r="A352" s="10" t="s">
        <v>280</v>
      </c>
    </row>
    <row r="353" spans="1:5" x14ac:dyDescent="0.15">
      <c r="A353" s="10" t="s">
        <v>281</v>
      </c>
    </row>
    <row r="354" spans="1:5" s="9" customFormat="1" x14ac:dyDescent="0.15">
      <c r="A354" s="10" t="s">
        <v>282</v>
      </c>
      <c r="E354" s="10"/>
    </row>
    <row r="355" spans="1:5" s="9" customFormat="1" x14ac:dyDescent="0.15">
      <c r="A355" s="10"/>
      <c r="E355" s="10"/>
    </row>
    <row r="356" spans="1:5" x14ac:dyDescent="0.15">
      <c r="A356" s="9" t="s">
        <v>37</v>
      </c>
    </row>
    <row r="358" spans="1:5" x14ac:dyDescent="0.15">
      <c r="A358" s="10" t="s">
        <v>283</v>
      </c>
    </row>
    <row r="359" spans="1:5" x14ac:dyDescent="0.15">
      <c r="A359" s="10" t="s">
        <v>284</v>
      </c>
    </row>
    <row r="360" spans="1:5" x14ac:dyDescent="0.15">
      <c r="A360" s="10" t="s">
        <v>285</v>
      </c>
    </row>
    <row r="361" spans="1:5" x14ac:dyDescent="0.15">
      <c r="A361" s="10" t="s">
        <v>131</v>
      </c>
    </row>
    <row r="362" spans="1:5" x14ac:dyDescent="0.15">
      <c r="A362" s="10" t="s">
        <v>92</v>
      </c>
    </row>
    <row r="363" spans="1:5" x14ac:dyDescent="0.15">
      <c r="A363" s="10" t="s">
        <v>286</v>
      </c>
    </row>
    <row r="364" spans="1:5" x14ac:dyDescent="0.15">
      <c r="A364" s="10" t="s">
        <v>287</v>
      </c>
    </row>
    <row r="365" spans="1:5" x14ac:dyDescent="0.15">
      <c r="A365" s="10" t="s">
        <v>98</v>
      </c>
    </row>
    <row r="366" spans="1:5" x14ac:dyDescent="0.15">
      <c r="A366" s="10" t="s">
        <v>99</v>
      </c>
    </row>
    <row r="368" spans="1:5" x14ac:dyDescent="0.15">
      <c r="A368" s="9" t="s">
        <v>39</v>
      </c>
    </row>
    <row r="370" spans="1:1" x14ac:dyDescent="0.15">
      <c r="A370" s="10" t="s">
        <v>559</v>
      </c>
    </row>
    <row r="371" spans="1:1" x14ac:dyDescent="0.15">
      <c r="A371" s="10" t="s">
        <v>137</v>
      </c>
    </row>
    <row r="372" spans="1:1" x14ac:dyDescent="0.15">
      <c r="A372" s="10" t="s">
        <v>288</v>
      </c>
    </row>
    <row r="373" spans="1:1" x14ac:dyDescent="0.15">
      <c r="A373" s="10" t="s">
        <v>289</v>
      </c>
    </row>
    <row r="374" spans="1:1" x14ac:dyDescent="0.15">
      <c r="A374" s="10" t="s">
        <v>219</v>
      </c>
    </row>
    <row r="375" spans="1:1" x14ac:dyDescent="0.15">
      <c r="A375" s="10" t="s">
        <v>247</v>
      </c>
    </row>
    <row r="376" spans="1:1" x14ac:dyDescent="0.15">
      <c r="A376" s="10" t="s">
        <v>248</v>
      </c>
    </row>
    <row r="377" spans="1:1" x14ac:dyDescent="0.15">
      <c r="A377" s="10" t="s">
        <v>249</v>
      </c>
    </row>
    <row r="378" spans="1:1" x14ac:dyDescent="0.15">
      <c r="A378" s="10" t="s">
        <v>250</v>
      </c>
    </row>
    <row r="379" spans="1:1" x14ac:dyDescent="0.15">
      <c r="A379" s="10" t="s">
        <v>290</v>
      </c>
    </row>
    <row r="380" spans="1:1" x14ac:dyDescent="0.15">
      <c r="A380" s="10" t="s">
        <v>291</v>
      </c>
    </row>
    <row r="381" spans="1:1" x14ac:dyDescent="0.15">
      <c r="A381" s="10" t="s">
        <v>292</v>
      </c>
    </row>
    <row r="382" spans="1:1" x14ac:dyDescent="0.15">
      <c r="A382" s="10" t="s">
        <v>293</v>
      </c>
    </row>
    <row r="383" spans="1:1" x14ac:dyDescent="0.15">
      <c r="A383" s="10" t="s">
        <v>148</v>
      </c>
    </row>
    <row r="384" spans="1:1" x14ac:dyDescent="0.15">
      <c r="A384" s="10" t="s">
        <v>294</v>
      </c>
    </row>
    <row r="386" spans="1:1" x14ac:dyDescent="0.15">
      <c r="A386" s="9" t="s">
        <v>40</v>
      </c>
    </row>
    <row r="387" spans="1:1" x14ac:dyDescent="0.15">
      <c r="A387" s="9"/>
    </row>
    <row r="388" spans="1:1" x14ac:dyDescent="0.15">
      <c r="A388" s="10" t="s">
        <v>554</v>
      </c>
    </row>
    <row r="389" spans="1:1" x14ac:dyDescent="0.15">
      <c r="A389" s="10" t="s">
        <v>295</v>
      </c>
    </row>
    <row r="390" spans="1:1" x14ac:dyDescent="0.15">
      <c r="A390" s="10" t="s">
        <v>296</v>
      </c>
    </row>
    <row r="391" spans="1:1" x14ac:dyDescent="0.15">
      <c r="A391" s="10" t="s">
        <v>297</v>
      </c>
    </row>
    <row r="392" spans="1:1" x14ac:dyDescent="0.15">
      <c r="A392" s="10" t="s">
        <v>298</v>
      </c>
    </row>
    <row r="393" spans="1:1" x14ac:dyDescent="0.15">
      <c r="A393" s="10" t="s">
        <v>299</v>
      </c>
    </row>
    <row r="394" spans="1:1" x14ac:dyDescent="0.15">
      <c r="A394" s="10" t="s">
        <v>300</v>
      </c>
    </row>
    <row r="395" spans="1:1" x14ac:dyDescent="0.15">
      <c r="A395" s="10" t="s">
        <v>301</v>
      </c>
    </row>
    <row r="396" spans="1:1" x14ac:dyDescent="0.15">
      <c r="A396" s="10" t="s">
        <v>302</v>
      </c>
    </row>
    <row r="397" spans="1:1" x14ac:dyDescent="0.15">
      <c r="A397" s="10" t="s">
        <v>303</v>
      </c>
    </row>
    <row r="398" spans="1:1" x14ac:dyDescent="0.15">
      <c r="A398" s="10" t="s">
        <v>304</v>
      </c>
    </row>
    <row r="399" spans="1:1" x14ac:dyDescent="0.15">
      <c r="A399" s="10" t="s">
        <v>305</v>
      </c>
    </row>
    <row r="401" spans="1:1" x14ac:dyDescent="0.15">
      <c r="A401" s="10" t="s">
        <v>306</v>
      </c>
    </row>
    <row r="402" spans="1:1" x14ac:dyDescent="0.15">
      <c r="A402" s="10" t="s">
        <v>307</v>
      </c>
    </row>
    <row r="403" spans="1:1" x14ac:dyDescent="0.15">
      <c r="A403" s="10" t="s">
        <v>308</v>
      </c>
    </row>
    <row r="404" spans="1:1" x14ac:dyDescent="0.15">
      <c r="A404" s="10" t="s">
        <v>309</v>
      </c>
    </row>
    <row r="405" spans="1:1" x14ac:dyDescent="0.15">
      <c r="A405" s="10" t="s">
        <v>310</v>
      </c>
    </row>
    <row r="406" spans="1:1" x14ac:dyDescent="0.15">
      <c r="A406" s="10" t="s">
        <v>311</v>
      </c>
    </row>
    <row r="407" spans="1:1" x14ac:dyDescent="0.15">
      <c r="A407" s="10" t="s">
        <v>312</v>
      </c>
    </row>
    <row r="408" spans="1:1" x14ac:dyDescent="0.15">
      <c r="A408" s="10" t="s">
        <v>313</v>
      </c>
    </row>
    <row r="410" spans="1:1" x14ac:dyDescent="0.15">
      <c r="A410" s="10" t="s">
        <v>314</v>
      </c>
    </row>
    <row r="411" spans="1:1" x14ac:dyDescent="0.15">
      <c r="A411" s="10" t="s">
        <v>315</v>
      </c>
    </row>
    <row r="412" spans="1:1" x14ac:dyDescent="0.15">
      <c r="A412" s="10" t="s">
        <v>316</v>
      </c>
    </row>
    <row r="413" spans="1:1" x14ac:dyDescent="0.15">
      <c r="A413" s="10" t="s">
        <v>317</v>
      </c>
    </row>
    <row r="414" spans="1:1" x14ac:dyDescent="0.15">
      <c r="A414" s="10" t="s">
        <v>548</v>
      </c>
    </row>
    <row r="415" spans="1:1" x14ac:dyDescent="0.15">
      <c r="A415" s="10" t="s">
        <v>318</v>
      </c>
    </row>
    <row r="416" spans="1:1" x14ac:dyDescent="0.15">
      <c r="A416" s="10" t="s">
        <v>319</v>
      </c>
    </row>
    <row r="417" spans="1:1" x14ac:dyDescent="0.15">
      <c r="A417" s="10" t="s">
        <v>320</v>
      </c>
    </row>
    <row r="419" spans="1:1" x14ac:dyDescent="0.15">
      <c r="A419" s="10" t="s">
        <v>321</v>
      </c>
    </row>
    <row r="420" spans="1:1" x14ac:dyDescent="0.15">
      <c r="A420" s="10" t="s">
        <v>322</v>
      </c>
    </row>
    <row r="421" spans="1:1" x14ac:dyDescent="0.15">
      <c r="A421" s="10" t="s">
        <v>323</v>
      </c>
    </row>
    <row r="423" spans="1:1" x14ac:dyDescent="0.15">
      <c r="A423" s="10" t="s">
        <v>324</v>
      </c>
    </row>
    <row r="424" spans="1:1" x14ac:dyDescent="0.15">
      <c r="A424" s="10" t="s">
        <v>325</v>
      </c>
    </row>
    <row r="425" spans="1:1" x14ac:dyDescent="0.15">
      <c r="A425" s="10" t="s">
        <v>326</v>
      </c>
    </row>
    <row r="426" spans="1:1" x14ac:dyDescent="0.15">
      <c r="A426" s="10" t="s">
        <v>327</v>
      </c>
    </row>
    <row r="427" spans="1:1" x14ac:dyDescent="0.15">
      <c r="A427" s="10" t="s">
        <v>328</v>
      </c>
    </row>
    <row r="428" spans="1:1" x14ac:dyDescent="0.15">
      <c r="A428" s="10" t="s">
        <v>329</v>
      </c>
    </row>
    <row r="429" spans="1:1" x14ac:dyDescent="0.15">
      <c r="A429" s="10" t="s">
        <v>330</v>
      </c>
    </row>
    <row r="430" spans="1:1" x14ac:dyDescent="0.15">
      <c r="A430" s="10" t="s">
        <v>331</v>
      </c>
    </row>
    <row r="432" spans="1:1" x14ac:dyDescent="0.15">
      <c r="A432" s="10" t="s">
        <v>332</v>
      </c>
    </row>
    <row r="433" spans="1:1" x14ac:dyDescent="0.15">
      <c r="A433" s="10" t="s">
        <v>333</v>
      </c>
    </row>
    <row r="434" spans="1:1" x14ac:dyDescent="0.15">
      <c r="A434" s="10" t="s">
        <v>334</v>
      </c>
    </row>
    <row r="435" spans="1:1" x14ac:dyDescent="0.15">
      <c r="A435" s="10" t="s">
        <v>335</v>
      </c>
    </row>
    <row r="436" spans="1:1" x14ac:dyDescent="0.15">
      <c r="A436" s="10" t="s">
        <v>336</v>
      </c>
    </row>
    <row r="437" spans="1:1" x14ac:dyDescent="0.15">
      <c r="A437" s="10" t="s">
        <v>337</v>
      </c>
    </row>
    <row r="438" spans="1:1" x14ac:dyDescent="0.15">
      <c r="A438" s="10" t="s">
        <v>338</v>
      </c>
    </row>
    <row r="439" spans="1:1" x14ac:dyDescent="0.15">
      <c r="A439" s="10" t="s">
        <v>339</v>
      </c>
    </row>
    <row r="440" spans="1:1" x14ac:dyDescent="0.15">
      <c r="A440" s="10" t="s">
        <v>340</v>
      </c>
    </row>
    <row r="441" spans="1:1" x14ac:dyDescent="0.15">
      <c r="A441" s="10" t="s">
        <v>341</v>
      </c>
    </row>
    <row r="443" spans="1:1" x14ac:dyDescent="0.15">
      <c r="A443" s="10" t="s">
        <v>342</v>
      </c>
    </row>
    <row r="444" spans="1:1" x14ac:dyDescent="0.15">
      <c r="A444" s="10" t="s">
        <v>343</v>
      </c>
    </row>
    <row r="445" spans="1:1" x14ac:dyDescent="0.15">
      <c r="A445" s="10" t="s">
        <v>344</v>
      </c>
    </row>
    <row r="446" spans="1:1" x14ac:dyDescent="0.15">
      <c r="A446" s="10" t="s">
        <v>345</v>
      </c>
    </row>
    <row r="447" spans="1:1" x14ac:dyDescent="0.15">
      <c r="A447" s="10" t="s">
        <v>346</v>
      </c>
    </row>
    <row r="448" spans="1:1" x14ac:dyDescent="0.15">
      <c r="A448" s="10" t="s">
        <v>347</v>
      </c>
    </row>
    <row r="449" spans="1:1" x14ac:dyDescent="0.15">
      <c r="A449" s="10" t="s">
        <v>348</v>
      </c>
    </row>
    <row r="450" spans="1:1" x14ac:dyDescent="0.15">
      <c r="A450" s="10" t="s">
        <v>349</v>
      </c>
    </row>
    <row r="451" spans="1:1" x14ac:dyDescent="0.15">
      <c r="A451" s="10" t="s">
        <v>350</v>
      </c>
    </row>
    <row r="452" spans="1:1" x14ac:dyDescent="0.15">
      <c r="A452" s="10" t="s">
        <v>351</v>
      </c>
    </row>
    <row r="453" spans="1:1" x14ac:dyDescent="0.15">
      <c r="A453" s="10" t="s">
        <v>352</v>
      </c>
    </row>
    <row r="454" spans="1:1" x14ac:dyDescent="0.15">
      <c r="A454" s="10" t="s">
        <v>522</v>
      </c>
    </row>
    <row r="456" spans="1:1" x14ac:dyDescent="0.15">
      <c r="A456" s="10" t="s">
        <v>353</v>
      </c>
    </row>
    <row r="457" spans="1:1" x14ac:dyDescent="0.15">
      <c r="A457" s="10" t="s">
        <v>354</v>
      </c>
    </row>
    <row r="459" spans="1:1" x14ac:dyDescent="0.15">
      <c r="A459" s="10" t="s">
        <v>355</v>
      </c>
    </row>
    <row r="460" spans="1:1" x14ac:dyDescent="0.15">
      <c r="A460" s="10" t="s">
        <v>356</v>
      </c>
    </row>
    <row r="461" spans="1:1" x14ac:dyDescent="0.15">
      <c r="A461" s="10" t="s">
        <v>306</v>
      </c>
    </row>
    <row r="462" spans="1:1" x14ac:dyDescent="0.15">
      <c r="A462" s="10" t="s">
        <v>357</v>
      </c>
    </row>
    <row r="463" spans="1:1" x14ac:dyDescent="0.15">
      <c r="A463" s="10" t="s">
        <v>358</v>
      </c>
    </row>
    <row r="464" spans="1:1" x14ac:dyDescent="0.15">
      <c r="A464" s="10" t="s">
        <v>359</v>
      </c>
    </row>
    <row r="465" spans="1:1" x14ac:dyDescent="0.15">
      <c r="A465" s="10" t="s">
        <v>360</v>
      </c>
    </row>
    <row r="466" spans="1:1" x14ac:dyDescent="0.15">
      <c r="A466" s="10" t="s">
        <v>361</v>
      </c>
    </row>
    <row r="467" spans="1:1" x14ac:dyDescent="0.15">
      <c r="A467" s="10" t="s">
        <v>362</v>
      </c>
    </row>
    <row r="469" spans="1:1" x14ac:dyDescent="0.15">
      <c r="A469" s="9" t="s">
        <v>363</v>
      </c>
    </row>
    <row r="470" spans="1:1" x14ac:dyDescent="0.15">
      <c r="A470" s="9"/>
    </row>
    <row r="471" spans="1:1" x14ac:dyDescent="0.15">
      <c r="A471" s="10" t="s">
        <v>364</v>
      </c>
    </row>
    <row r="472" spans="1:1" x14ac:dyDescent="0.15">
      <c r="A472" s="14" t="s">
        <v>365</v>
      </c>
    </row>
    <row r="473" spans="1:1" x14ac:dyDescent="0.15">
      <c r="A473" s="10" t="s">
        <v>366</v>
      </c>
    </row>
    <row r="474" spans="1:1" x14ac:dyDescent="0.15">
      <c r="A474" s="10" t="s">
        <v>367</v>
      </c>
    </row>
    <row r="475" spans="1:1" x14ac:dyDescent="0.15">
      <c r="A475" s="10" t="s">
        <v>368</v>
      </c>
    </row>
    <row r="476" spans="1:1" x14ac:dyDescent="0.15">
      <c r="A476" s="10" t="s">
        <v>369</v>
      </c>
    </row>
    <row r="477" spans="1:1" x14ac:dyDescent="0.15">
      <c r="A477" s="10" t="s">
        <v>370</v>
      </c>
    </row>
    <row r="478" spans="1:1" x14ac:dyDescent="0.15">
      <c r="A478" s="10" t="s">
        <v>371</v>
      </c>
    </row>
    <row r="479" spans="1:1" x14ac:dyDescent="0.15">
      <c r="A479" s="10" t="s">
        <v>372</v>
      </c>
    </row>
    <row r="480" spans="1:1" x14ac:dyDescent="0.15">
      <c r="A480" s="14" t="s">
        <v>277</v>
      </c>
    </row>
    <row r="481" spans="1:1" x14ac:dyDescent="0.15">
      <c r="A481" s="14" t="s">
        <v>373</v>
      </c>
    </row>
    <row r="482" spans="1:1" x14ac:dyDescent="0.15">
      <c r="A482" s="10" t="s">
        <v>197</v>
      </c>
    </row>
    <row r="483" spans="1:1" x14ac:dyDescent="0.15">
      <c r="A483" s="10" t="s">
        <v>374</v>
      </c>
    </row>
    <row r="484" spans="1:1" x14ac:dyDescent="0.15">
      <c r="A484" s="10" t="s">
        <v>375</v>
      </c>
    </row>
    <row r="485" spans="1:1" x14ac:dyDescent="0.15">
      <c r="A485" s="10" t="s">
        <v>347</v>
      </c>
    </row>
    <row r="486" spans="1:1" x14ac:dyDescent="0.15">
      <c r="A486" s="10" t="s">
        <v>376</v>
      </c>
    </row>
    <row r="487" spans="1:1" x14ac:dyDescent="0.15">
      <c r="A487" s="10" t="s">
        <v>377</v>
      </c>
    </row>
    <row r="488" spans="1:1" x14ac:dyDescent="0.15">
      <c r="A488" s="10" t="s">
        <v>378</v>
      </c>
    </row>
    <row r="489" spans="1:1" x14ac:dyDescent="0.15">
      <c r="A489" s="14" t="s">
        <v>379</v>
      </c>
    </row>
    <row r="490" spans="1:1" x14ac:dyDescent="0.15">
      <c r="A490" s="10" t="s">
        <v>293</v>
      </c>
    </row>
    <row r="491" spans="1:1" x14ac:dyDescent="0.15">
      <c r="A491" s="10" t="s">
        <v>380</v>
      </c>
    </row>
    <row r="492" spans="1:1" x14ac:dyDescent="0.15">
      <c r="A492" s="10" t="s">
        <v>381</v>
      </c>
    </row>
    <row r="493" spans="1:1" x14ac:dyDescent="0.15">
      <c r="A493" s="10" t="s">
        <v>382</v>
      </c>
    </row>
    <row r="494" spans="1:1" x14ac:dyDescent="0.15">
      <c r="A494" s="10" t="s">
        <v>383</v>
      </c>
    </row>
    <row r="495" spans="1:1" x14ac:dyDescent="0.15">
      <c r="A495" s="14" t="s">
        <v>384</v>
      </c>
    </row>
    <row r="496" spans="1:1" x14ac:dyDescent="0.15">
      <c r="A496" s="10" t="s">
        <v>385</v>
      </c>
    </row>
  </sheetData>
  <sortState ref="I4:I14">
    <sortCondition ref="I4"/>
  </sortState>
  <mergeCells count="2">
    <mergeCell ref="O1:Q1"/>
    <mergeCell ref="K1:M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2:H3"/>
  <sheetViews>
    <sheetView workbookViewId="0">
      <selection activeCell="E7" sqref="E7"/>
    </sheetView>
  </sheetViews>
  <sheetFormatPr baseColWidth="10" defaultColWidth="8.83203125" defaultRowHeight="15" x14ac:dyDescent="0.2"/>
  <cols>
    <col min="1" max="1" width="2.6640625" customWidth="1"/>
    <col min="2" max="8" width="17.6640625" style="43" customWidth="1"/>
  </cols>
  <sheetData>
    <row r="2" spans="2:8" x14ac:dyDescent="0.2">
      <c r="B2" s="168" t="s">
        <v>702</v>
      </c>
      <c r="C2" s="168" t="s">
        <v>704</v>
      </c>
      <c r="D2" s="168" t="s">
        <v>705</v>
      </c>
      <c r="E2" s="168" t="s">
        <v>706</v>
      </c>
      <c r="F2" s="168" t="s">
        <v>707</v>
      </c>
      <c r="G2" s="168" t="s">
        <v>768</v>
      </c>
      <c r="H2" s="168" t="s">
        <v>769</v>
      </c>
    </row>
    <row r="3" spans="2:8" x14ac:dyDescent="0.2">
      <c r="B3" s="43" t="s">
        <v>13</v>
      </c>
      <c r="C3" s="43" t="s">
        <v>100</v>
      </c>
      <c r="D3" s="43" t="s">
        <v>770</v>
      </c>
      <c r="E3" s="43" t="s">
        <v>41</v>
      </c>
      <c r="F3" s="43" t="s">
        <v>130</v>
      </c>
      <c r="G3" s="43" t="s">
        <v>770</v>
      </c>
      <c r="H3" s="43" t="s">
        <v>771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L19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12.5" customWidth="1"/>
    <col min="2" max="3" width="12.5" bestFit="1" customWidth="1"/>
    <col min="4" max="4" width="12.1640625" bestFit="1" customWidth="1"/>
    <col min="5" max="5" width="12.5" bestFit="1" customWidth="1"/>
    <col min="6" max="6" width="12.1640625" bestFit="1" customWidth="1"/>
    <col min="7" max="11" width="12.5" bestFit="1" customWidth="1"/>
    <col min="12" max="12" width="12.1640625" bestFit="1" customWidth="1"/>
  </cols>
  <sheetData>
    <row r="1" spans="1:12" x14ac:dyDescent="0.2">
      <c r="A1" s="117" t="s">
        <v>620</v>
      </c>
    </row>
    <row r="2" spans="1:12" x14ac:dyDescent="0.2">
      <c r="A2" s="119" t="s">
        <v>631</v>
      </c>
      <c r="B2" s="119" t="s">
        <v>624</v>
      </c>
      <c r="C2" s="119" t="s">
        <v>625</v>
      </c>
      <c r="D2" s="119" t="s">
        <v>626</v>
      </c>
      <c r="E2" s="119" t="s">
        <v>627</v>
      </c>
      <c r="F2" s="119" t="s">
        <v>628</v>
      </c>
      <c r="G2" s="119" t="s">
        <v>639</v>
      </c>
      <c r="H2" s="119" t="s">
        <v>640</v>
      </c>
      <c r="I2" s="119" t="s">
        <v>641</v>
      </c>
      <c r="J2" s="119" t="s">
        <v>642</v>
      </c>
      <c r="K2" s="119" t="s">
        <v>643</v>
      </c>
      <c r="L2" s="119" t="s">
        <v>644</v>
      </c>
    </row>
    <row r="3" spans="1:12" x14ac:dyDescent="0.2">
      <c r="A3" s="118" t="s">
        <v>630</v>
      </c>
      <c r="B3" s="118" t="s">
        <v>632</v>
      </c>
      <c r="C3" s="118" t="s">
        <v>632</v>
      </c>
      <c r="D3" s="118" t="s">
        <v>633</v>
      </c>
      <c r="E3" s="118" t="s">
        <v>632</v>
      </c>
      <c r="F3" s="118" t="s">
        <v>629</v>
      </c>
      <c r="G3" s="118" t="s">
        <v>638</v>
      </c>
      <c r="H3" s="118" t="s">
        <v>629</v>
      </c>
      <c r="I3" s="118" t="s">
        <v>632</v>
      </c>
      <c r="J3" s="118" t="s">
        <v>633</v>
      </c>
      <c r="K3" s="118" t="s">
        <v>632</v>
      </c>
      <c r="L3" s="118" t="s">
        <v>638</v>
      </c>
    </row>
    <row r="4" spans="1:12" x14ac:dyDescent="0.2">
      <c r="A4" s="3"/>
      <c r="B4" s="3"/>
      <c r="C4" s="3"/>
      <c r="D4" s="3"/>
      <c r="E4" s="3"/>
      <c r="F4" s="3"/>
    </row>
    <row r="5" spans="1:12" x14ac:dyDescent="0.2">
      <c r="A5" s="117" t="s">
        <v>621</v>
      </c>
    </row>
    <row r="6" spans="1:12" x14ac:dyDescent="0.2">
      <c r="A6" s="119" t="s">
        <v>631</v>
      </c>
      <c r="B6" s="119" t="s">
        <v>624</v>
      </c>
      <c r="C6" s="119" t="s">
        <v>625</v>
      </c>
      <c r="D6" s="119" t="s">
        <v>626</v>
      </c>
      <c r="E6" s="119" t="s">
        <v>627</v>
      </c>
      <c r="F6" s="119" t="s">
        <v>628</v>
      </c>
      <c r="G6" s="119" t="s">
        <v>639</v>
      </c>
      <c r="H6" s="119" t="s">
        <v>640</v>
      </c>
      <c r="I6" s="119" t="s">
        <v>641</v>
      </c>
      <c r="J6" s="119" t="s">
        <v>642</v>
      </c>
      <c r="K6" s="119" t="s">
        <v>643</v>
      </c>
      <c r="L6" s="119" t="s">
        <v>644</v>
      </c>
    </row>
    <row r="7" spans="1:12" x14ac:dyDescent="0.2">
      <c r="A7" s="118" t="s">
        <v>632</v>
      </c>
      <c r="B7" s="118" t="s">
        <v>633</v>
      </c>
      <c r="C7" s="118" t="s">
        <v>633</v>
      </c>
      <c r="D7" s="118" t="s">
        <v>634</v>
      </c>
      <c r="E7" s="118" t="s">
        <v>630</v>
      </c>
      <c r="F7" s="118" t="s">
        <v>630</v>
      </c>
      <c r="G7" s="118" t="s">
        <v>632</v>
      </c>
      <c r="H7" s="118" t="s">
        <v>633</v>
      </c>
      <c r="I7" s="118" t="s">
        <v>633</v>
      </c>
      <c r="J7" s="118" t="s">
        <v>634</v>
      </c>
      <c r="K7" s="118" t="s">
        <v>630</v>
      </c>
      <c r="L7" s="118" t="s">
        <v>630</v>
      </c>
    </row>
    <row r="8" spans="1:12" x14ac:dyDescent="0.2">
      <c r="A8" s="3"/>
      <c r="B8" s="3"/>
      <c r="C8" s="3"/>
      <c r="D8" s="3"/>
      <c r="E8" s="3"/>
      <c r="F8" s="3"/>
    </row>
    <row r="9" spans="1:12" x14ac:dyDescent="0.2">
      <c r="A9" s="117" t="s">
        <v>622</v>
      </c>
    </row>
    <row r="10" spans="1:12" x14ac:dyDescent="0.2">
      <c r="A10" s="119" t="s">
        <v>631</v>
      </c>
      <c r="B10" s="119" t="s">
        <v>624</v>
      </c>
      <c r="C10" s="119" t="s">
        <v>625</v>
      </c>
      <c r="D10" s="119" t="s">
        <v>626</v>
      </c>
      <c r="E10" s="119" t="s">
        <v>627</v>
      </c>
      <c r="F10" s="119" t="s">
        <v>628</v>
      </c>
      <c r="G10" s="119" t="s">
        <v>639</v>
      </c>
      <c r="H10" s="119" t="s">
        <v>640</v>
      </c>
      <c r="I10" s="119" t="s">
        <v>641</v>
      </c>
      <c r="J10" s="119" t="s">
        <v>642</v>
      </c>
      <c r="K10" s="119" t="s">
        <v>643</v>
      </c>
      <c r="L10" s="119" t="s">
        <v>644</v>
      </c>
    </row>
    <row r="11" spans="1:12" x14ac:dyDescent="0.2">
      <c r="A11" s="118" t="s">
        <v>632</v>
      </c>
      <c r="B11" s="118" t="s">
        <v>633</v>
      </c>
      <c r="C11" s="118" t="s">
        <v>634</v>
      </c>
      <c r="D11" s="118" t="s">
        <v>630</v>
      </c>
      <c r="E11" s="118" t="s">
        <v>635</v>
      </c>
      <c r="F11" s="118" t="s">
        <v>11</v>
      </c>
      <c r="G11" s="118" t="s">
        <v>632</v>
      </c>
      <c r="H11" s="118" t="s">
        <v>633</v>
      </c>
      <c r="I11" s="118" t="s">
        <v>634</v>
      </c>
      <c r="J11" s="118" t="s">
        <v>630</v>
      </c>
      <c r="K11" s="118" t="s">
        <v>635</v>
      </c>
      <c r="L11" s="118" t="s">
        <v>11</v>
      </c>
    </row>
    <row r="12" spans="1:12" x14ac:dyDescent="0.2">
      <c r="A12" s="3"/>
      <c r="B12" s="3"/>
      <c r="C12" s="3"/>
      <c r="D12" s="3"/>
      <c r="E12" s="3"/>
      <c r="F12" s="3"/>
    </row>
    <row r="13" spans="1:12" x14ac:dyDescent="0.2">
      <c r="A13" s="117" t="s">
        <v>623</v>
      </c>
    </row>
    <row r="14" spans="1:12" x14ac:dyDescent="0.2">
      <c r="A14" s="119" t="s">
        <v>631</v>
      </c>
      <c r="B14" s="119" t="s">
        <v>624</v>
      </c>
      <c r="C14" s="119" t="s">
        <v>625</v>
      </c>
      <c r="D14" s="119" t="s">
        <v>626</v>
      </c>
      <c r="E14" s="119" t="s">
        <v>627</v>
      </c>
      <c r="F14" s="119" t="s">
        <v>628</v>
      </c>
      <c r="G14" s="119" t="s">
        <v>639</v>
      </c>
      <c r="H14" s="119" t="s">
        <v>640</v>
      </c>
      <c r="I14" s="119" t="s">
        <v>641</v>
      </c>
      <c r="J14" s="119" t="s">
        <v>642</v>
      </c>
      <c r="K14" s="119" t="s">
        <v>643</v>
      </c>
      <c r="L14" s="119" t="s">
        <v>644</v>
      </c>
    </row>
    <row r="15" spans="1:12" x14ac:dyDescent="0.2">
      <c r="A15" s="118" t="s">
        <v>632</v>
      </c>
      <c r="B15" s="118" t="s">
        <v>633</v>
      </c>
      <c r="C15" s="118" t="s">
        <v>634</v>
      </c>
      <c r="D15" s="118" t="s">
        <v>629</v>
      </c>
      <c r="E15" s="118" t="s">
        <v>636</v>
      </c>
      <c r="F15" s="118" t="s">
        <v>635</v>
      </c>
      <c r="G15" s="118" t="s">
        <v>632</v>
      </c>
      <c r="H15" s="118" t="s">
        <v>633</v>
      </c>
      <c r="I15" s="118" t="s">
        <v>634</v>
      </c>
      <c r="J15" s="118" t="s">
        <v>629</v>
      </c>
      <c r="K15" s="118" t="s">
        <v>636</v>
      </c>
      <c r="L15" s="118" t="s">
        <v>635</v>
      </c>
    </row>
    <row r="17" spans="1:12" x14ac:dyDescent="0.2">
      <c r="A17" s="117" t="s">
        <v>637</v>
      </c>
    </row>
    <row r="18" spans="1:12" x14ac:dyDescent="0.2">
      <c r="A18" s="119" t="s">
        <v>631</v>
      </c>
      <c r="B18" s="119" t="s">
        <v>624</v>
      </c>
      <c r="C18" s="119" t="s">
        <v>625</v>
      </c>
      <c r="D18" s="119" t="s">
        <v>626</v>
      </c>
      <c r="E18" s="119" t="s">
        <v>627</v>
      </c>
      <c r="F18" s="119" t="s">
        <v>628</v>
      </c>
      <c r="G18" s="119" t="s">
        <v>639</v>
      </c>
      <c r="H18" s="119" t="s">
        <v>640</v>
      </c>
      <c r="I18" s="119" t="s">
        <v>641</v>
      </c>
      <c r="J18" s="119" t="s">
        <v>642</v>
      </c>
      <c r="K18" s="119" t="s">
        <v>643</v>
      </c>
      <c r="L18" s="119" t="s">
        <v>644</v>
      </c>
    </row>
    <row r="19" spans="1:12" x14ac:dyDescent="0.2">
      <c r="A19" s="118" t="s">
        <v>629</v>
      </c>
      <c r="B19" s="118" t="s">
        <v>630</v>
      </c>
      <c r="C19" s="118" t="s">
        <v>11</v>
      </c>
      <c r="D19" s="118" t="s">
        <v>638</v>
      </c>
      <c r="E19" s="118" t="s">
        <v>629</v>
      </c>
      <c r="F19" s="118" t="s">
        <v>630</v>
      </c>
      <c r="G19" s="118" t="s">
        <v>11</v>
      </c>
      <c r="H19" s="118" t="s">
        <v>638</v>
      </c>
      <c r="I19" s="118" t="s">
        <v>629</v>
      </c>
      <c r="J19" s="118" t="s">
        <v>630</v>
      </c>
      <c r="K19" s="118" t="s">
        <v>11</v>
      </c>
      <c r="L19" s="118" t="s">
        <v>638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P22"/>
  <sheetViews>
    <sheetView workbookViewId="0">
      <selection activeCell="I29" sqref="I29"/>
    </sheetView>
  </sheetViews>
  <sheetFormatPr baseColWidth="10" defaultColWidth="8.83203125" defaultRowHeight="15" x14ac:dyDescent="0.2"/>
  <cols>
    <col min="1" max="1" width="7.1640625" customWidth="1"/>
    <col min="4" max="4" width="7.1640625" customWidth="1"/>
    <col min="7" max="7" width="7.1640625" customWidth="1"/>
    <col min="10" max="10" width="7.1640625" customWidth="1"/>
    <col min="11" max="12" width="9.1640625" customWidth="1"/>
    <col min="13" max="13" width="7.1640625" customWidth="1"/>
  </cols>
  <sheetData>
    <row r="1" spans="1:15" x14ac:dyDescent="0.2">
      <c r="A1" t="s">
        <v>688</v>
      </c>
      <c r="H1" t="s">
        <v>3</v>
      </c>
    </row>
    <row r="2" spans="1:15" x14ac:dyDescent="0.2">
      <c r="A2" s="262" t="s">
        <v>689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 x14ac:dyDescent="0.2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</row>
    <row r="4" spans="1:15" x14ac:dyDescent="0.2">
      <c r="A4" s="264" t="s">
        <v>19</v>
      </c>
      <c r="B4" s="265"/>
      <c r="C4" s="266"/>
      <c r="D4" s="264" t="s">
        <v>100</v>
      </c>
      <c r="E4" s="265"/>
      <c r="F4" s="266"/>
      <c r="G4" s="264" t="s">
        <v>130</v>
      </c>
      <c r="H4" s="265"/>
      <c r="I4" s="266"/>
      <c r="J4" s="264" t="s">
        <v>690</v>
      </c>
      <c r="K4" s="265"/>
      <c r="L4" s="266"/>
      <c r="M4" s="264" t="s">
        <v>41</v>
      </c>
      <c r="N4" s="265"/>
      <c r="O4" s="266"/>
    </row>
    <row r="5" spans="1:15" ht="25" customHeight="1" x14ac:dyDescent="0.2">
      <c r="A5" s="124" t="s">
        <v>680</v>
      </c>
      <c r="B5" s="269"/>
      <c r="C5" s="270"/>
      <c r="D5" s="124" t="s">
        <v>680</v>
      </c>
      <c r="E5" s="269"/>
      <c r="F5" s="270"/>
      <c r="G5" s="124" t="s">
        <v>680</v>
      </c>
      <c r="H5" s="269"/>
      <c r="I5" s="270"/>
      <c r="J5" s="124" t="s">
        <v>680</v>
      </c>
      <c r="K5" s="269"/>
      <c r="L5" s="270"/>
      <c r="M5" s="124" t="s">
        <v>680</v>
      </c>
      <c r="N5" s="269"/>
      <c r="O5" s="270"/>
    </row>
    <row r="6" spans="1:15" ht="25" customHeight="1" x14ac:dyDescent="0.2">
      <c r="A6" s="124" t="s">
        <v>681</v>
      </c>
      <c r="B6" s="267"/>
      <c r="C6" s="268"/>
      <c r="D6" s="124" t="s">
        <v>681</v>
      </c>
      <c r="E6" s="267"/>
      <c r="F6" s="268"/>
      <c r="G6" s="124" t="s">
        <v>681</v>
      </c>
      <c r="H6" s="267"/>
      <c r="I6" s="268"/>
      <c r="J6" s="124" t="s">
        <v>681</v>
      </c>
      <c r="K6" s="267"/>
      <c r="L6" s="268"/>
      <c r="M6" s="124" t="s">
        <v>681</v>
      </c>
      <c r="N6" s="267"/>
      <c r="O6" s="268"/>
    </row>
    <row r="7" spans="1:15" ht="25" customHeight="1" x14ac:dyDescent="0.2">
      <c r="A7" s="124" t="s">
        <v>682</v>
      </c>
      <c r="B7" s="267"/>
      <c r="C7" s="268"/>
      <c r="D7" s="124" t="s">
        <v>682</v>
      </c>
      <c r="E7" s="267"/>
      <c r="F7" s="268"/>
      <c r="G7" s="124" t="s">
        <v>682</v>
      </c>
      <c r="H7" s="267"/>
      <c r="I7" s="268"/>
      <c r="J7" s="124" t="s">
        <v>682</v>
      </c>
      <c r="K7" s="267"/>
      <c r="L7" s="268"/>
      <c r="M7" s="124" t="s">
        <v>682</v>
      </c>
      <c r="N7" s="267"/>
      <c r="O7" s="268"/>
    </row>
    <row r="8" spans="1:15" ht="25" customHeight="1" x14ac:dyDescent="0.2">
      <c r="A8" s="124" t="s">
        <v>683</v>
      </c>
      <c r="B8" s="267"/>
      <c r="C8" s="268"/>
      <c r="D8" s="124" t="s">
        <v>683</v>
      </c>
      <c r="E8" s="267"/>
      <c r="F8" s="268"/>
      <c r="G8" s="124" t="s">
        <v>683</v>
      </c>
      <c r="H8" s="267"/>
      <c r="I8" s="268"/>
      <c r="J8" s="124" t="s">
        <v>683</v>
      </c>
      <c r="K8" s="267"/>
      <c r="L8" s="268"/>
      <c r="M8" s="124" t="s">
        <v>683</v>
      </c>
      <c r="N8" s="267"/>
      <c r="O8" s="268"/>
    </row>
    <row r="9" spans="1:15" ht="25" customHeight="1" x14ac:dyDescent="0.2">
      <c r="A9" s="124" t="s">
        <v>684</v>
      </c>
      <c r="B9" s="267"/>
      <c r="C9" s="268"/>
      <c r="D9" s="124" t="s">
        <v>684</v>
      </c>
      <c r="E9" s="267"/>
      <c r="F9" s="268"/>
      <c r="G9" s="124" t="s">
        <v>684</v>
      </c>
      <c r="H9" s="267"/>
      <c r="I9" s="268"/>
      <c r="J9" s="124" t="s">
        <v>684</v>
      </c>
      <c r="K9" s="267"/>
      <c r="L9" s="268"/>
      <c r="M9" s="124" t="s">
        <v>684</v>
      </c>
      <c r="N9" s="267"/>
      <c r="O9" s="268"/>
    </row>
    <row r="10" spans="1:15" ht="25" customHeight="1" x14ac:dyDescent="0.2">
      <c r="A10" s="124" t="s">
        <v>685</v>
      </c>
      <c r="B10" s="267"/>
      <c r="C10" s="268"/>
      <c r="D10" s="124" t="s">
        <v>685</v>
      </c>
      <c r="E10" s="267"/>
      <c r="F10" s="268"/>
      <c r="G10" s="124" t="s">
        <v>685</v>
      </c>
      <c r="H10" s="267"/>
      <c r="I10" s="268"/>
      <c r="J10" s="124" t="s">
        <v>685</v>
      </c>
      <c r="K10" s="267"/>
      <c r="L10" s="268"/>
      <c r="M10" s="124" t="s">
        <v>685</v>
      </c>
      <c r="N10" s="267"/>
      <c r="O10" s="268"/>
    </row>
    <row r="11" spans="1:15" ht="25" customHeight="1" x14ac:dyDescent="0.2">
      <c r="A11" s="124" t="s">
        <v>686</v>
      </c>
      <c r="B11" s="267"/>
      <c r="C11" s="268"/>
      <c r="D11" s="124" t="s">
        <v>686</v>
      </c>
      <c r="E11" s="267"/>
      <c r="F11" s="268"/>
      <c r="G11" s="124" t="s">
        <v>686</v>
      </c>
      <c r="H11" s="267"/>
      <c r="I11" s="268"/>
      <c r="J11" s="124" t="s">
        <v>686</v>
      </c>
      <c r="K11" s="267"/>
      <c r="L11" s="268"/>
      <c r="M11" s="124" t="s">
        <v>686</v>
      </c>
      <c r="N11" s="267"/>
      <c r="O11" s="268"/>
    </row>
    <row r="12" spans="1:15" ht="25" customHeight="1" x14ac:dyDescent="0.2">
      <c r="A12" s="124" t="s">
        <v>687</v>
      </c>
      <c r="B12" s="267"/>
      <c r="C12" s="268"/>
      <c r="D12" s="124" t="s">
        <v>687</v>
      </c>
      <c r="E12" s="267"/>
      <c r="F12" s="268"/>
      <c r="G12" s="124" t="s">
        <v>687</v>
      </c>
      <c r="H12" s="267"/>
      <c r="I12" s="268"/>
      <c r="J12" s="124" t="s">
        <v>687</v>
      </c>
      <c r="K12" s="267"/>
      <c r="L12" s="268"/>
      <c r="M12" s="124" t="s">
        <v>687</v>
      </c>
      <c r="N12" s="267"/>
      <c r="O12" s="268"/>
    </row>
    <row r="13" spans="1:15" ht="16" thickBot="1" x14ac:dyDescent="0.25">
      <c r="A13" s="125"/>
      <c r="B13" s="2"/>
      <c r="C13" s="1"/>
      <c r="D13" s="125"/>
      <c r="E13" s="2"/>
      <c r="F13" s="1"/>
      <c r="G13" s="125"/>
      <c r="H13" s="2"/>
      <c r="I13" s="1"/>
      <c r="J13" s="125"/>
      <c r="K13" s="2"/>
      <c r="L13" s="1"/>
      <c r="M13" s="125"/>
      <c r="N13" s="2"/>
      <c r="O13" s="1"/>
    </row>
    <row r="14" spans="1:15" x14ac:dyDescent="0.2">
      <c r="A14" s="126"/>
      <c r="B14" s="127" t="s">
        <v>567</v>
      </c>
      <c r="C14" s="128"/>
      <c r="D14" s="129"/>
      <c r="E14" s="127" t="s">
        <v>567</v>
      </c>
      <c r="F14" s="128"/>
      <c r="G14" s="129"/>
      <c r="H14" s="127" t="s">
        <v>567</v>
      </c>
      <c r="I14" s="128"/>
      <c r="J14" s="129"/>
      <c r="K14" s="127" t="s">
        <v>567</v>
      </c>
      <c r="L14" s="128"/>
      <c r="M14" s="129"/>
      <c r="N14" s="127" t="s">
        <v>567</v>
      </c>
      <c r="O14" s="128"/>
    </row>
    <row r="15" spans="1:15" ht="15" customHeight="1" x14ac:dyDescent="0.2">
      <c r="A15" s="130"/>
      <c r="B15" s="131" t="s">
        <v>568</v>
      </c>
      <c r="C15" s="132"/>
      <c r="D15" s="3"/>
      <c r="E15" s="131" t="s">
        <v>568</v>
      </c>
      <c r="F15" s="132"/>
      <c r="G15" s="3"/>
      <c r="H15" s="131" t="s">
        <v>568</v>
      </c>
      <c r="I15" s="132"/>
      <c r="J15" s="3"/>
      <c r="K15" s="131" t="s">
        <v>568</v>
      </c>
      <c r="L15" s="132"/>
      <c r="M15" s="3"/>
      <c r="N15" s="131" t="s">
        <v>568</v>
      </c>
      <c r="O15" s="132"/>
    </row>
    <row r="16" spans="1:15" ht="16" thickBot="1" x14ac:dyDescent="0.25">
      <c r="A16" s="133"/>
      <c r="B16" s="134" t="s">
        <v>569</v>
      </c>
      <c r="C16" s="135">
        <f>CEILING(C14*C15*0.0333+C14,5)</f>
        <v>0</v>
      </c>
      <c r="D16" s="136"/>
      <c r="E16" s="134" t="s">
        <v>569</v>
      </c>
      <c r="F16" s="137">
        <f>CEILING(F14*F15*0.0333+F14,5)</f>
        <v>0</v>
      </c>
      <c r="G16" s="133"/>
      <c r="H16" s="134" t="s">
        <v>569</v>
      </c>
      <c r="I16" s="137">
        <f>CEILING(I14*I15*0.0333+I14,5)</f>
        <v>0</v>
      </c>
      <c r="J16" s="133"/>
      <c r="K16" s="134" t="s">
        <v>569</v>
      </c>
      <c r="L16" s="135">
        <f>CEILING(L14*L15*0.0333+L14,5)</f>
        <v>0</v>
      </c>
      <c r="M16" s="136"/>
      <c r="N16" s="134" t="s">
        <v>569</v>
      </c>
      <c r="O16" s="135">
        <f>CEILING(O14*O15*0.0333+O14,5)</f>
        <v>0</v>
      </c>
    </row>
    <row r="18" spans="1:16" x14ac:dyDescent="0.2">
      <c r="A18" s="262" t="s">
        <v>691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</row>
    <row r="19" spans="1:16" x14ac:dyDescent="0.2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</row>
    <row r="20" spans="1:16" x14ac:dyDescent="0.2">
      <c r="A20" s="264" t="s">
        <v>692</v>
      </c>
      <c r="B20" s="265"/>
      <c r="C20" s="266"/>
      <c r="D20" s="264" t="s">
        <v>693</v>
      </c>
      <c r="E20" s="265"/>
      <c r="F20" s="266"/>
      <c r="G20" s="264" t="s">
        <v>694</v>
      </c>
      <c r="H20" s="265"/>
      <c r="I20" s="266"/>
      <c r="J20" s="264" t="s">
        <v>695</v>
      </c>
      <c r="K20" s="265"/>
      <c r="L20" s="266"/>
      <c r="M20" s="264" t="s">
        <v>696</v>
      </c>
      <c r="N20" s="265"/>
      <c r="O20" s="266"/>
    </row>
    <row r="21" spans="1:16" x14ac:dyDescent="0.2">
      <c r="A21" s="138" t="s">
        <v>697</v>
      </c>
      <c r="B21" s="269"/>
      <c r="C21" s="270"/>
      <c r="D21" s="139" t="s">
        <v>697</v>
      </c>
      <c r="E21" s="269"/>
      <c r="F21" s="270"/>
      <c r="G21" s="124"/>
      <c r="H21" s="269"/>
      <c r="I21" s="270"/>
      <c r="J21" s="124"/>
      <c r="K21" s="269"/>
      <c r="L21" s="270"/>
      <c r="M21" s="124"/>
      <c r="N21" s="269"/>
      <c r="O21" s="270"/>
    </row>
    <row r="22" spans="1:16" ht="16" thickBot="1" x14ac:dyDescent="0.25">
      <c r="A22" s="140" t="s">
        <v>698</v>
      </c>
      <c r="B22" s="136"/>
      <c r="C22" s="141"/>
      <c r="D22" s="136" t="s">
        <v>698</v>
      </c>
      <c r="E22" s="136"/>
      <c r="F22" s="136"/>
      <c r="G22" s="140"/>
      <c r="H22" s="136"/>
      <c r="I22" s="141"/>
      <c r="J22" s="136"/>
      <c r="K22" s="136"/>
      <c r="L22" s="141"/>
      <c r="M22" s="136"/>
      <c r="N22" s="136"/>
      <c r="O22" s="141"/>
      <c r="P22" s="125"/>
    </row>
  </sheetData>
  <mergeCells count="57">
    <mergeCell ref="B21:C21"/>
    <mergeCell ref="E21:F21"/>
    <mergeCell ref="H21:I21"/>
    <mergeCell ref="K21:L21"/>
    <mergeCell ref="N21:O21"/>
    <mergeCell ref="A18:O19"/>
    <mergeCell ref="A20:C20"/>
    <mergeCell ref="D20:F20"/>
    <mergeCell ref="G20:I20"/>
    <mergeCell ref="J20:L20"/>
    <mergeCell ref="M20:O20"/>
    <mergeCell ref="B11:C11"/>
    <mergeCell ref="E11:F11"/>
    <mergeCell ref="H11:I11"/>
    <mergeCell ref="K11:L11"/>
    <mergeCell ref="N11:O11"/>
    <mergeCell ref="B12:C12"/>
    <mergeCell ref="E12:F12"/>
    <mergeCell ref="H12:I12"/>
    <mergeCell ref="K12:L12"/>
    <mergeCell ref="N12:O12"/>
    <mergeCell ref="B9:C9"/>
    <mergeCell ref="E9:F9"/>
    <mergeCell ref="H9:I9"/>
    <mergeCell ref="K9:L9"/>
    <mergeCell ref="N9:O9"/>
    <mergeCell ref="B10:C10"/>
    <mergeCell ref="E10:F10"/>
    <mergeCell ref="H10:I10"/>
    <mergeCell ref="K10:L10"/>
    <mergeCell ref="N10:O10"/>
    <mergeCell ref="B7:C7"/>
    <mergeCell ref="E7:F7"/>
    <mergeCell ref="H7:I7"/>
    <mergeCell ref="K7:L7"/>
    <mergeCell ref="N7:O7"/>
    <mergeCell ref="B8:C8"/>
    <mergeCell ref="E8:F8"/>
    <mergeCell ref="H8:I8"/>
    <mergeCell ref="K8:L8"/>
    <mergeCell ref="N8:O8"/>
    <mergeCell ref="B5:C5"/>
    <mergeCell ref="E5:F5"/>
    <mergeCell ref="H5:I5"/>
    <mergeCell ref="K5:L5"/>
    <mergeCell ref="N5:O5"/>
    <mergeCell ref="B6:C6"/>
    <mergeCell ref="E6:F6"/>
    <mergeCell ref="H6:I6"/>
    <mergeCell ref="K6:L6"/>
    <mergeCell ref="N6:O6"/>
    <mergeCell ref="A2:O3"/>
    <mergeCell ref="A4:C4"/>
    <mergeCell ref="D4:F4"/>
    <mergeCell ref="G4:I4"/>
    <mergeCell ref="J4:L4"/>
    <mergeCell ref="M4:O4"/>
  </mergeCells>
  <pageMargins left="0.25" right="0.25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B1:L34"/>
  <sheetViews>
    <sheetView workbookViewId="0">
      <selection activeCell="M11" sqref="M11"/>
    </sheetView>
  </sheetViews>
  <sheetFormatPr baseColWidth="10" defaultColWidth="8.83203125" defaultRowHeight="15" x14ac:dyDescent="0.2"/>
  <cols>
    <col min="1" max="1" width="1.1640625" customWidth="1"/>
    <col min="2" max="2" width="9.1640625" customWidth="1"/>
    <col min="3" max="3" width="19.5" customWidth="1"/>
    <col min="4" max="4" width="10.6640625" customWidth="1"/>
    <col min="5" max="5" width="19.5" customWidth="1"/>
    <col min="6" max="6" width="10.6640625" customWidth="1"/>
    <col min="7" max="7" width="19.5" customWidth="1"/>
    <col min="8" max="8" width="10.6640625" customWidth="1"/>
    <col min="9" max="9" width="19.5" customWidth="1"/>
    <col min="10" max="10" width="10.6640625" customWidth="1"/>
    <col min="11" max="11" width="19.5" customWidth="1"/>
    <col min="12" max="12" width="10.6640625" customWidth="1"/>
  </cols>
  <sheetData>
    <row r="1" spans="2:12" ht="6" customHeight="1" thickBot="1" x14ac:dyDescent="0.25"/>
    <row r="2" spans="2:12" ht="30" customHeight="1" x14ac:dyDescent="0.2">
      <c r="B2" s="275" t="s">
        <v>699</v>
      </c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2:12" ht="17.25" customHeight="1" x14ac:dyDescent="0.2">
      <c r="B3" s="278" t="s">
        <v>700</v>
      </c>
      <c r="C3" s="279"/>
      <c r="D3" s="279"/>
      <c r="E3" s="279"/>
      <c r="F3" s="279"/>
      <c r="G3" s="279"/>
      <c r="H3" s="279"/>
      <c r="I3" s="279"/>
      <c r="J3" s="279"/>
      <c r="K3" s="279"/>
      <c r="L3" s="280"/>
    </row>
    <row r="4" spans="2:12" x14ac:dyDescent="0.2">
      <c r="B4" s="142" t="s">
        <v>701</v>
      </c>
      <c r="C4" s="281" t="s">
        <v>702</v>
      </c>
      <c r="D4" s="283" t="s">
        <v>703</v>
      </c>
      <c r="E4" s="271" t="s">
        <v>704</v>
      </c>
      <c r="F4" s="271" t="s">
        <v>703</v>
      </c>
      <c r="G4" s="271" t="s">
        <v>705</v>
      </c>
      <c r="H4" s="271" t="s">
        <v>703</v>
      </c>
      <c r="I4" s="271" t="s">
        <v>706</v>
      </c>
      <c r="J4" s="271" t="s">
        <v>703</v>
      </c>
      <c r="K4" s="271" t="s">
        <v>707</v>
      </c>
      <c r="L4" s="273" t="s">
        <v>703</v>
      </c>
    </row>
    <row r="5" spans="2:12" ht="7.5" customHeight="1" x14ac:dyDescent="0.2">
      <c r="B5" s="143"/>
      <c r="C5" s="282"/>
      <c r="D5" s="284"/>
      <c r="E5" s="272"/>
      <c r="F5" s="272"/>
      <c r="G5" s="272"/>
      <c r="H5" s="272"/>
      <c r="I5" s="272"/>
      <c r="J5" s="272"/>
      <c r="K5" s="272"/>
      <c r="L5" s="274"/>
    </row>
    <row r="6" spans="2:12" ht="26.25" customHeight="1" x14ac:dyDescent="0.2">
      <c r="B6" s="144" t="s">
        <v>7</v>
      </c>
      <c r="C6" s="145" t="s">
        <v>708</v>
      </c>
      <c r="D6" s="145" t="s">
        <v>709</v>
      </c>
      <c r="E6" s="145" t="s">
        <v>710</v>
      </c>
      <c r="F6" s="145" t="s">
        <v>711</v>
      </c>
      <c r="G6" s="145" t="s">
        <v>708</v>
      </c>
      <c r="H6" s="145" t="s">
        <v>709</v>
      </c>
      <c r="I6" s="145" t="s">
        <v>710</v>
      </c>
      <c r="J6" s="146" t="s">
        <v>711</v>
      </c>
      <c r="K6" s="145" t="s">
        <v>712</v>
      </c>
      <c r="L6" s="147" t="s">
        <v>713</v>
      </c>
    </row>
    <row r="7" spans="2:12" ht="26.25" customHeight="1" x14ac:dyDescent="0.2">
      <c r="B7" s="144" t="s">
        <v>535</v>
      </c>
      <c r="C7" s="145" t="s">
        <v>708</v>
      </c>
      <c r="D7" s="145" t="s">
        <v>709</v>
      </c>
      <c r="E7" s="145" t="s">
        <v>710</v>
      </c>
      <c r="F7" s="145" t="s">
        <v>711</v>
      </c>
      <c r="G7" s="145" t="s">
        <v>708</v>
      </c>
      <c r="H7" s="145" t="s">
        <v>709</v>
      </c>
      <c r="I7" s="145" t="s">
        <v>710</v>
      </c>
      <c r="J7" s="146" t="s">
        <v>711</v>
      </c>
      <c r="K7" s="145" t="s">
        <v>712</v>
      </c>
      <c r="L7" s="148" t="s">
        <v>713</v>
      </c>
    </row>
    <row r="8" spans="2:12" ht="26.25" customHeight="1" x14ac:dyDescent="0.2">
      <c r="B8" s="144" t="s">
        <v>536</v>
      </c>
      <c r="C8" s="145" t="s">
        <v>708</v>
      </c>
      <c r="D8" s="145" t="s">
        <v>709</v>
      </c>
      <c r="E8" s="145" t="s">
        <v>710</v>
      </c>
      <c r="F8" s="145" t="s">
        <v>711</v>
      </c>
      <c r="G8" s="145" t="s">
        <v>708</v>
      </c>
      <c r="H8" s="145" t="s">
        <v>709</v>
      </c>
      <c r="I8" s="145" t="s">
        <v>710</v>
      </c>
      <c r="J8" s="146" t="s">
        <v>711</v>
      </c>
      <c r="K8" s="145" t="s">
        <v>712</v>
      </c>
      <c r="L8" s="148" t="s">
        <v>713</v>
      </c>
    </row>
    <row r="9" spans="2:12" ht="26.25" customHeight="1" x14ac:dyDescent="0.2">
      <c r="B9" s="149" t="s">
        <v>537</v>
      </c>
      <c r="C9" s="145" t="s">
        <v>708</v>
      </c>
      <c r="D9" s="145" t="s">
        <v>709</v>
      </c>
      <c r="E9" s="145" t="s">
        <v>710</v>
      </c>
      <c r="F9" s="145" t="s">
        <v>711</v>
      </c>
      <c r="G9" s="145" t="s">
        <v>708</v>
      </c>
      <c r="H9" s="145" t="s">
        <v>709</v>
      </c>
      <c r="I9" s="145" t="s">
        <v>710</v>
      </c>
      <c r="J9" s="146" t="s">
        <v>711</v>
      </c>
      <c r="K9" s="145" t="s">
        <v>712</v>
      </c>
      <c r="L9" s="148" t="s">
        <v>713</v>
      </c>
    </row>
    <row r="10" spans="2:12" x14ac:dyDescent="0.2">
      <c r="B10" s="150"/>
      <c r="C10" s="146"/>
      <c r="D10" s="146"/>
      <c r="E10" s="146"/>
      <c r="F10" s="146"/>
      <c r="G10" s="146"/>
      <c r="H10" s="146"/>
      <c r="I10" s="146"/>
      <c r="J10" s="146"/>
      <c r="K10" s="146"/>
      <c r="L10" s="151"/>
    </row>
    <row r="11" spans="2:12" x14ac:dyDescent="0.2">
      <c r="B11" s="142" t="s">
        <v>714</v>
      </c>
      <c r="C11" s="152"/>
      <c r="D11" s="153"/>
      <c r="E11" s="153"/>
      <c r="F11" s="153"/>
      <c r="G11" s="153"/>
      <c r="H11" s="153"/>
      <c r="I11" s="153"/>
      <c r="J11" s="153"/>
      <c r="K11" s="153"/>
      <c r="L11" s="154"/>
    </row>
    <row r="12" spans="2:12" ht="26.25" customHeight="1" x14ac:dyDescent="0.2">
      <c r="B12" s="144" t="s">
        <v>7</v>
      </c>
      <c r="C12" s="145" t="s">
        <v>708</v>
      </c>
      <c r="D12" s="145" t="s">
        <v>709</v>
      </c>
      <c r="E12" s="145" t="s">
        <v>710</v>
      </c>
      <c r="F12" s="145" t="s">
        <v>711</v>
      </c>
      <c r="G12" s="145" t="s">
        <v>708</v>
      </c>
      <c r="H12" s="145" t="s">
        <v>709</v>
      </c>
      <c r="I12" s="145" t="s">
        <v>710</v>
      </c>
      <c r="J12" s="146" t="s">
        <v>711</v>
      </c>
      <c r="K12" s="145" t="s">
        <v>712</v>
      </c>
      <c r="L12" s="148" t="s">
        <v>713</v>
      </c>
    </row>
    <row r="13" spans="2:12" ht="26.25" customHeight="1" x14ac:dyDescent="0.2">
      <c r="B13" s="144" t="s">
        <v>535</v>
      </c>
      <c r="C13" s="145" t="s">
        <v>708</v>
      </c>
      <c r="D13" s="145" t="s">
        <v>709</v>
      </c>
      <c r="E13" s="145" t="s">
        <v>710</v>
      </c>
      <c r="F13" s="145" t="s">
        <v>711</v>
      </c>
      <c r="G13" s="145" t="s">
        <v>708</v>
      </c>
      <c r="H13" s="145" t="s">
        <v>709</v>
      </c>
      <c r="I13" s="145" t="s">
        <v>710</v>
      </c>
      <c r="J13" s="146" t="s">
        <v>711</v>
      </c>
      <c r="K13" s="145" t="s">
        <v>712</v>
      </c>
      <c r="L13" s="148" t="s">
        <v>713</v>
      </c>
    </row>
    <row r="14" spans="2:12" ht="26.25" customHeight="1" x14ac:dyDescent="0.2">
      <c r="B14" s="144" t="s">
        <v>536</v>
      </c>
      <c r="C14" s="145" t="s">
        <v>708</v>
      </c>
      <c r="D14" s="145" t="s">
        <v>709</v>
      </c>
      <c r="E14" s="145" t="s">
        <v>710</v>
      </c>
      <c r="F14" s="145" t="s">
        <v>711</v>
      </c>
      <c r="G14" s="145" t="s">
        <v>708</v>
      </c>
      <c r="H14" s="145" t="s">
        <v>709</v>
      </c>
      <c r="I14" s="145" t="s">
        <v>710</v>
      </c>
      <c r="J14" s="146" t="s">
        <v>711</v>
      </c>
      <c r="K14" s="145" t="s">
        <v>712</v>
      </c>
      <c r="L14" s="148" t="s">
        <v>713</v>
      </c>
    </row>
    <row r="15" spans="2:12" ht="26.25" customHeight="1" x14ac:dyDescent="0.2">
      <c r="B15" s="149" t="s">
        <v>537</v>
      </c>
      <c r="C15" s="145" t="s">
        <v>708</v>
      </c>
      <c r="D15" s="145" t="s">
        <v>709</v>
      </c>
      <c r="E15" s="145" t="s">
        <v>710</v>
      </c>
      <c r="F15" s="145" t="s">
        <v>711</v>
      </c>
      <c r="G15" s="145" t="s">
        <v>708</v>
      </c>
      <c r="H15" s="145" t="s">
        <v>709</v>
      </c>
      <c r="I15" s="145" t="s">
        <v>710</v>
      </c>
      <c r="J15" s="146" t="s">
        <v>711</v>
      </c>
      <c r="K15" s="145" t="s">
        <v>712</v>
      </c>
      <c r="L15" s="148" t="s">
        <v>713</v>
      </c>
    </row>
    <row r="16" spans="2:12" x14ac:dyDescent="0.2">
      <c r="B16" s="150"/>
      <c r="C16" s="146"/>
      <c r="D16" s="146"/>
      <c r="E16" s="146"/>
      <c r="F16" s="146"/>
      <c r="G16" s="146"/>
      <c r="H16" s="146"/>
      <c r="I16" s="146"/>
      <c r="J16" s="146"/>
      <c r="K16" s="146"/>
      <c r="L16" s="151"/>
    </row>
    <row r="17" spans="2:12" x14ac:dyDescent="0.2">
      <c r="B17" s="142" t="s">
        <v>715</v>
      </c>
      <c r="C17" s="152"/>
      <c r="D17" s="153"/>
      <c r="E17" s="153"/>
      <c r="F17" s="153"/>
      <c r="G17" s="153"/>
      <c r="H17" s="153"/>
      <c r="I17" s="153"/>
      <c r="J17" s="153"/>
      <c r="K17" s="153"/>
      <c r="L17" s="154"/>
    </row>
    <row r="18" spans="2:12" ht="26.25" customHeight="1" x14ac:dyDescent="0.2">
      <c r="B18" s="144" t="s">
        <v>7</v>
      </c>
      <c r="C18" s="145" t="s">
        <v>708</v>
      </c>
      <c r="D18" s="145" t="s">
        <v>709</v>
      </c>
      <c r="E18" s="145" t="s">
        <v>710</v>
      </c>
      <c r="F18" s="145" t="s">
        <v>711</v>
      </c>
      <c r="G18" s="145" t="s">
        <v>708</v>
      </c>
      <c r="H18" s="145" t="s">
        <v>709</v>
      </c>
      <c r="I18" s="145" t="s">
        <v>710</v>
      </c>
      <c r="J18" s="146" t="s">
        <v>711</v>
      </c>
      <c r="K18" s="145" t="s">
        <v>712</v>
      </c>
      <c r="L18" s="148" t="s">
        <v>713</v>
      </c>
    </row>
    <row r="19" spans="2:12" ht="26.25" customHeight="1" x14ac:dyDescent="0.2">
      <c r="B19" s="144" t="s">
        <v>535</v>
      </c>
      <c r="C19" s="145" t="s">
        <v>708</v>
      </c>
      <c r="D19" s="145" t="s">
        <v>709</v>
      </c>
      <c r="E19" s="145" t="s">
        <v>710</v>
      </c>
      <c r="F19" s="145" t="s">
        <v>711</v>
      </c>
      <c r="G19" s="145" t="s">
        <v>708</v>
      </c>
      <c r="H19" s="145" t="s">
        <v>709</v>
      </c>
      <c r="I19" s="145" t="s">
        <v>710</v>
      </c>
      <c r="J19" s="146" t="s">
        <v>711</v>
      </c>
      <c r="K19" s="145" t="s">
        <v>712</v>
      </c>
      <c r="L19" s="148" t="s">
        <v>713</v>
      </c>
    </row>
    <row r="20" spans="2:12" ht="26.25" customHeight="1" x14ac:dyDescent="0.2">
      <c r="B20" s="144" t="s">
        <v>536</v>
      </c>
      <c r="C20" s="145" t="s">
        <v>708</v>
      </c>
      <c r="D20" s="145" t="s">
        <v>709</v>
      </c>
      <c r="E20" s="145" t="s">
        <v>710</v>
      </c>
      <c r="F20" s="145" t="s">
        <v>711</v>
      </c>
      <c r="G20" s="145" t="s">
        <v>708</v>
      </c>
      <c r="H20" s="145" t="s">
        <v>709</v>
      </c>
      <c r="I20" s="145" t="s">
        <v>710</v>
      </c>
      <c r="J20" s="146" t="s">
        <v>711</v>
      </c>
      <c r="K20" s="145" t="s">
        <v>712</v>
      </c>
      <c r="L20" s="148" t="s">
        <v>713</v>
      </c>
    </row>
    <row r="21" spans="2:12" ht="26.25" customHeight="1" x14ac:dyDescent="0.2">
      <c r="B21" s="149" t="s">
        <v>537</v>
      </c>
      <c r="C21" s="145" t="s">
        <v>708</v>
      </c>
      <c r="D21" s="145" t="s">
        <v>709</v>
      </c>
      <c r="E21" s="145" t="s">
        <v>710</v>
      </c>
      <c r="F21" s="145" t="s">
        <v>711</v>
      </c>
      <c r="G21" s="145" t="s">
        <v>708</v>
      </c>
      <c r="H21" s="145" t="s">
        <v>709</v>
      </c>
      <c r="I21" s="145" t="s">
        <v>710</v>
      </c>
      <c r="J21" s="146" t="s">
        <v>711</v>
      </c>
      <c r="K21" s="145" t="s">
        <v>712</v>
      </c>
      <c r="L21" s="148" t="s">
        <v>713</v>
      </c>
    </row>
    <row r="22" spans="2:12" x14ac:dyDescent="0.2">
      <c r="B22" s="150"/>
      <c r="C22" s="146"/>
      <c r="D22" s="146"/>
      <c r="E22" s="146"/>
      <c r="F22" s="146"/>
      <c r="G22" s="146"/>
      <c r="H22" s="146"/>
      <c r="I22" s="146"/>
      <c r="J22" s="146"/>
      <c r="K22" s="146"/>
      <c r="L22" s="151"/>
    </row>
    <row r="23" spans="2:12" x14ac:dyDescent="0.2">
      <c r="B23" s="142" t="s">
        <v>716</v>
      </c>
      <c r="C23" s="152"/>
      <c r="D23" s="153"/>
      <c r="E23" s="153"/>
      <c r="F23" s="153"/>
      <c r="G23" s="153"/>
      <c r="H23" s="153"/>
      <c r="I23" s="153"/>
      <c r="J23" s="153"/>
      <c r="K23" s="153"/>
      <c r="L23" s="154"/>
    </row>
    <row r="24" spans="2:12" ht="26.25" customHeight="1" x14ac:dyDescent="0.2">
      <c r="B24" s="144" t="s">
        <v>7</v>
      </c>
      <c r="C24" s="145" t="s">
        <v>708</v>
      </c>
      <c r="D24" s="145" t="s">
        <v>709</v>
      </c>
      <c r="E24" s="145" t="s">
        <v>710</v>
      </c>
      <c r="F24" s="145" t="s">
        <v>711</v>
      </c>
      <c r="G24" s="145" t="s">
        <v>708</v>
      </c>
      <c r="H24" s="145" t="s">
        <v>709</v>
      </c>
      <c r="I24" s="145" t="s">
        <v>710</v>
      </c>
      <c r="J24" s="146" t="s">
        <v>711</v>
      </c>
      <c r="K24" s="145" t="s">
        <v>712</v>
      </c>
      <c r="L24" s="148" t="s">
        <v>713</v>
      </c>
    </row>
    <row r="25" spans="2:12" ht="26.25" customHeight="1" x14ac:dyDescent="0.2">
      <c r="B25" s="144" t="s">
        <v>535</v>
      </c>
      <c r="C25" s="145" t="s">
        <v>708</v>
      </c>
      <c r="D25" s="145" t="s">
        <v>709</v>
      </c>
      <c r="E25" s="145" t="s">
        <v>710</v>
      </c>
      <c r="F25" s="145" t="s">
        <v>711</v>
      </c>
      <c r="G25" s="145" t="s">
        <v>708</v>
      </c>
      <c r="H25" s="145" t="s">
        <v>709</v>
      </c>
      <c r="I25" s="145" t="s">
        <v>710</v>
      </c>
      <c r="J25" s="146" t="s">
        <v>711</v>
      </c>
      <c r="K25" s="145" t="s">
        <v>712</v>
      </c>
      <c r="L25" s="148" t="s">
        <v>713</v>
      </c>
    </row>
    <row r="26" spans="2:12" ht="26.25" customHeight="1" x14ac:dyDescent="0.2">
      <c r="B26" s="144" t="s">
        <v>536</v>
      </c>
      <c r="C26" s="145" t="s">
        <v>708</v>
      </c>
      <c r="D26" s="145" t="s">
        <v>709</v>
      </c>
      <c r="E26" s="145" t="s">
        <v>710</v>
      </c>
      <c r="F26" s="145" t="s">
        <v>711</v>
      </c>
      <c r="G26" s="145" t="s">
        <v>708</v>
      </c>
      <c r="H26" s="145" t="s">
        <v>709</v>
      </c>
      <c r="I26" s="145" t="s">
        <v>710</v>
      </c>
      <c r="J26" s="146" t="s">
        <v>711</v>
      </c>
      <c r="K26" s="145" t="s">
        <v>712</v>
      </c>
      <c r="L26" s="148" t="s">
        <v>713</v>
      </c>
    </row>
    <row r="27" spans="2:12" ht="26.25" customHeight="1" thickBot="1" x14ac:dyDescent="0.25">
      <c r="B27" s="155" t="s">
        <v>537</v>
      </c>
      <c r="C27" s="156" t="s">
        <v>708</v>
      </c>
      <c r="D27" s="157" t="s">
        <v>709</v>
      </c>
      <c r="E27" s="157" t="s">
        <v>710</v>
      </c>
      <c r="F27" s="157" t="s">
        <v>711</v>
      </c>
      <c r="G27" s="157" t="s">
        <v>708</v>
      </c>
      <c r="H27" s="157" t="s">
        <v>709</v>
      </c>
      <c r="I27" s="157" t="s">
        <v>710</v>
      </c>
      <c r="J27" s="158" t="s">
        <v>711</v>
      </c>
      <c r="K27" s="157" t="s">
        <v>712</v>
      </c>
      <c r="L27" s="159" t="s">
        <v>713</v>
      </c>
    </row>
    <row r="28" spans="2:12" ht="9" customHeight="1" x14ac:dyDescent="0.2"/>
    <row r="29" spans="2:12" x14ac:dyDescent="0.2">
      <c r="B29" s="160" t="s">
        <v>717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" customHeight="1" x14ac:dyDescent="0.2">
      <c r="B30" s="161" t="s">
        <v>718</v>
      </c>
      <c r="C30" s="162"/>
      <c r="D30" s="162"/>
      <c r="E30" s="162"/>
      <c r="F30" s="163"/>
      <c r="G30" s="163"/>
      <c r="H30" s="163"/>
      <c r="I30" s="163"/>
      <c r="J30" s="2"/>
      <c r="K30" s="2"/>
      <c r="L30" s="2"/>
    </row>
    <row r="31" spans="2:12" x14ac:dyDescent="0.2">
      <c r="B31" s="163" t="s">
        <v>719</v>
      </c>
      <c r="C31" s="163"/>
      <c r="D31" s="163"/>
      <c r="E31" s="163"/>
      <c r="F31" s="163"/>
      <c r="G31" s="163"/>
      <c r="H31" s="163"/>
      <c r="I31" s="163"/>
      <c r="J31" s="2"/>
      <c r="K31" s="2"/>
      <c r="L31" s="2"/>
    </row>
    <row r="32" spans="2:12" x14ac:dyDescent="0.2">
      <c r="B32" s="163" t="s">
        <v>720</v>
      </c>
      <c r="C32" s="163"/>
      <c r="D32" s="163"/>
      <c r="E32" s="163"/>
      <c r="F32" s="163"/>
      <c r="G32" s="163"/>
      <c r="H32" s="163"/>
      <c r="I32" s="163"/>
      <c r="J32" s="2"/>
      <c r="K32" s="2"/>
      <c r="L32" s="2"/>
    </row>
    <row r="33" spans="2:12" x14ac:dyDescent="0.2">
      <c r="B33" s="163" t="s">
        <v>721</v>
      </c>
      <c r="C33" s="163"/>
      <c r="D33" s="163"/>
      <c r="E33" s="163"/>
      <c r="F33" s="163"/>
      <c r="G33" s="163"/>
      <c r="H33" s="163"/>
      <c r="I33" s="163"/>
      <c r="J33" s="2"/>
      <c r="K33" s="2"/>
      <c r="L33" s="2"/>
    </row>
    <row r="34" spans="2:12" x14ac:dyDescent="0.2">
      <c r="B34" s="163" t="s">
        <v>722</v>
      </c>
      <c r="C34" s="163"/>
      <c r="D34" s="163"/>
      <c r="E34" s="163"/>
      <c r="F34" s="163"/>
      <c r="G34" s="163"/>
      <c r="H34" s="163"/>
      <c r="I34" s="163"/>
      <c r="J34" s="2"/>
      <c r="K34" s="2"/>
      <c r="L34" s="2"/>
    </row>
  </sheetData>
  <mergeCells count="12">
    <mergeCell ref="K4:K5"/>
    <mergeCell ref="L4:L5"/>
    <mergeCell ref="B2:L2"/>
    <mergeCell ref="B3:L3"/>
    <mergeCell ref="C4:C5"/>
    <mergeCell ref="D4:D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[5]Background!#REF!</xm:f>
          </x14:formula1>
          <xm:sqref>K12:K15 G6:G9 I6:I9 K6:K9 G18:G21 E12:E15 I18:I21 K18:K21 E18:E21 E6:E9 G12:G15 I12:I15 G24:G27 I24:I27 K24:K27 E24:E27</xm:sqref>
        </x14:dataValidation>
        <x14:dataValidation type="list" allowBlank="1" showInputMessage="1" showErrorMessage="1">
          <x14:formula1>
            <xm:f>'[5]Background Data'!#REF!</xm:f>
          </x14:formula1>
          <xm:sqref>C6:C9 C12:C15 C18:C21 C24:C27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D57"/>
  <sheetViews>
    <sheetView workbookViewId="0">
      <selection activeCell="S60" sqref="S60"/>
    </sheetView>
  </sheetViews>
  <sheetFormatPr baseColWidth="10" defaultColWidth="8.83203125" defaultRowHeight="15" x14ac:dyDescent="0.2"/>
  <cols>
    <col min="1" max="1" width="2.1640625" style="3" customWidth="1"/>
    <col min="2" max="2" width="4.83203125" style="43" customWidth="1"/>
    <col min="3" max="3" width="27.5" customWidth="1"/>
    <col min="4" max="4" width="5.5" customWidth="1"/>
    <col min="5" max="5" width="10.6640625" customWidth="1"/>
    <col min="6" max="11" width="6.6640625" customWidth="1"/>
    <col min="12" max="12" width="8.6640625" customWidth="1"/>
    <col min="13" max="13" width="27.5" customWidth="1"/>
    <col min="14" max="14" width="5.5" customWidth="1"/>
    <col min="15" max="15" width="10.6640625" customWidth="1"/>
    <col min="16" max="21" width="6.6640625" customWidth="1"/>
    <col min="22" max="22" width="5.5" customWidth="1"/>
    <col min="23" max="23" width="10.5" bestFit="1" customWidth="1"/>
    <col min="24" max="24" width="7.6640625" customWidth="1"/>
  </cols>
  <sheetData>
    <row r="1" spans="1:30" s="3" customFormat="1" ht="18.75" customHeight="1" thickBot="1" x14ac:dyDescent="0.35">
      <c r="B1" s="6"/>
      <c r="C1" s="169" t="s">
        <v>730</v>
      </c>
      <c r="D1" s="169"/>
      <c r="E1" s="170"/>
      <c r="F1" s="171"/>
      <c r="G1" s="172"/>
      <c r="H1" s="172"/>
      <c r="I1" s="172"/>
      <c r="J1" s="173"/>
      <c r="K1" s="19"/>
      <c r="L1" s="19"/>
      <c r="M1" s="175" t="s">
        <v>745</v>
      </c>
      <c r="N1" s="84"/>
      <c r="O1" s="84"/>
      <c r="P1" s="84"/>
      <c r="Q1" s="19"/>
      <c r="R1" s="19"/>
      <c r="T1" s="19"/>
      <c r="U1" s="19"/>
      <c r="V1" s="19"/>
      <c r="W1" s="19"/>
      <c r="X1" s="49"/>
    </row>
    <row r="2" spans="1:30" x14ac:dyDescent="0.2">
      <c r="B2" s="7"/>
      <c r="C2" s="77"/>
      <c r="D2" s="2"/>
      <c r="E2" s="50"/>
      <c r="F2" s="50"/>
      <c r="G2" s="50"/>
      <c r="H2" s="50"/>
      <c r="I2" s="50"/>
      <c r="J2" s="50"/>
      <c r="K2" s="2"/>
      <c r="L2" s="7"/>
      <c r="M2" s="77"/>
      <c r="N2" s="50"/>
      <c r="O2" s="50"/>
      <c r="P2" s="50"/>
      <c r="Q2" s="50"/>
      <c r="R2" s="50"/>
      <c r="S2" s="3"/>
      <c r="T2" s="50"/>
      <c r="U2" s="2"/>
      <c r="V2" s="50"/>
      <c r="W2" s="50"/>
      <c r="X2" s="50"/>
    </row>
    <row r="3" spans="1:30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76"/>
      <c r="M3" s="78" t="s">
        <v>3</v>
      </c>
      <c r="N3" s="82"/>
      <c r="O3" s="83"/>
      <c r="P3" s="2"/>
      <c r="Q3" s="2"/>
      <c r="R3" s="2"/>
      <c r="T3" s="2"/>
      <c r="U3" s="2"/>
      <c r="V3" s="2"/>
      <c r="W3" s="2"/>
      <c r="X3" s="2"/>
    </row>
    <row r="4" spans="1:30" x14ac:dyDescent="0.2">
      <c r="B4" s="6"/>
      <c r="C4" s="23" t="s">
        <v>8</v>
      </c>
      <c r="D4" s="80" t="s">
        <v>9</v>
      </c>
      <c r="E4" s="23" t="s">
        <v>573</v>
      </c>
      <c r="F4" s="51"/>
      <c r="G4" s="51"/>
      <c r="H4" s="51"/>
      <c r="I4" s="51"/>
      <c r="J4" s="51"/>
      <c r="K4" s="5"/>
      <c r="L4" s="6"/>
      <c r="M4" s="23" t="s">
        <v>8</v>
      </c>
      <c r="N4" s="90" t="s">
        <v>9</v>
      </c>
      <c r="O4" s="179" t="s">
        <v>573</v>
      </c>
      <c r="P4" s="51"/>
      <c r="Q4" s="51"/>
      <c r="R4" s="51"/>
      <c r="S4" s="51"/>
      <c r="T4" s="51"/>
      <c r="U4" s="5"/>
      <c r="V4" s="51"/>
      <c r="W4" s="51"/>
      <c r="X4" s="51"/>
    </row>
    <row r="5" spans="1:30" x14ac:dyDescent="0.2">
      <c r="B5" s="6"/>
      <c r="C5" s="25"/>
      <c r="D5" s="33"/>
      <c r="E5" s="25"/>
      <c r="F5" s="37"/>
      <c r="G5" s="37"/>
      <c r="H5" s="37"/>
      <c r="I5" s="37"/>
      <c r="J5" s="37"/>
      <c r="K5" s="37"/>
      <c r="L5" s="6"/>
      <c r="M5" s="25"/>
      <c r="N5" s="88"/>
      <c r="O5" s="25"/>
      <c r="P5" s="37"/>
      <c r="Q5" s="37"/>
      <c r="R5" s="37"/>
      <c r="S5" s="37"/>
      <c r="T5" s="37"/>
      <c r="U5" s="37"/>
      <c r="V5" s="37"/>
      <c r="W5" s="37"/>
      <c r="X5" s="37"/>
    </row>
    <row r="6" spans="1:30" x14ac:dyDescent="0.2">
      <c r="B6" s="6"/>
      <c r="C6" s="25"/>
      <c r="D6" s="33"/>
      <c r="E6" s="25"/>
      <c r="F6" s="37"/>
      <c r="G6" s="37"/>
      <c r="H6" s="37"/>
      <c r="I6" s="37"/>
      <c r="J6" s="37"/>
      <c r="K6" s="37"/>
      <c r="L6" s="6"/>
      <c r="M6" s="25"/>
      <c r="N6" s="87"/>
      <c r="O6" s="25"/>
      <c r="P6" s="37"/>
      <c r="Q6" s="37"/>
      <c r="R6" s="37"/>
      <c r="S6" s="37"/>
      <c r="T6" s="37"/>
      <c r="U6" s="37"/>
      <c r="V6" s="37"/>
      <c r="W6" s="37"/>
      <c r="X6" s="37"/>
    </row>
    <row r="7" spans="1:30" x14ac:dyDescent="0.2">
      <c r="B7" s="6"/>
      <c r="C7" s="25"/>
      <c r="D7" s="35"/>
      <c r="E7" s="36"/>
      <c r="F7" s="247" t="s">
        <v>572</v>
      </c>
      <c r="G7" s="248"/>
      <c r="H7" s="248"/>
      <c r="I7" s="248"/>
      <c r="J7" s="249"/>
      <c r="K7" s="37"/>
      <c r="L7" s="6"/>
      <c r="M7" s="25"/>
      <c r="N7" s="87"/>
      <c r="O7" s="87"/>
      <c r="P7" s="247" t="s">
        <v>572</v>
      </c>
      <c r="Q7" s="248"/>
      <c r="R7" s="248"/>
      <c r="S7" s="248"/>
      <c r="T7" s="249"/>
      <c r="U7" s="37"/>
      <c r="V7" s="37"/>
      <c r="W7" s="37"/>
    </row>
    <row r="8" spans="1:30" x14ac:dyDescent="0.2">
      <c r="B8" s="6"/>
      <c r="C8" s="23" t="s">
        <v>723</v>
      </c>
      <c r="D8" s="20" t="s">
        <v>578</v>
      </c>
      <c r="E8" s="21" t="s">
        <v>579</v>
      </c>
      <c r="F8" s="21">
        <v>1</v>
      </c>
      <c r="G8" s="21">
        <v>2</v>
      </c>
      <c r="H8" s="21">
        <v>3</v>
      </c>
      <c r="I8" s="21">
        <v>4</v>
      </c>
      <c r="J8" s="23">
        <v>5</v>
      </c>
      <c r="K8" s="5"/>
      <c r="L8" s="6"/>
      <c r="M8" s="23" t="s">
        <v>723</v>
      </c>
      <c r="N8" s="18" t="s">
        <v>578</v>
      </c>
      <c r="O8" s="21" t="s">
        <v>579</v>
      </c>
      <c r="P8" s="21">
        <v>1</v>
      </c>
      <c r="Q8" s="21">
        <v>2</v>
      </c>
      <c r="R8" s="21">
        <v>3</v>
      </c>
      <c r="S8" s="21">
        <v>4</v>
      </c>
      <c r="T8" s="23">
        <v>5</v>
      </c>
      <c r="U8" s="5"/>
      <c r="V8" s="51"/>
      <c r="W8" s="51"/>
    </row>
    <row r="9" spans="1:30" s="186" customFormat="1" ht="17" customHeight="1" x14ac:dyDescent="0.2">
      <c r="A9" s="182"/>
      <c r="B9" s="182"/>
      <c r="C9" s="187" t="s">
        <v>19</v>
      </c>
      <c r="D9" s="188">
        <v>1</v>
      </c>
      <c r="E9" s="189" t="s">
        <v>735</v>
      </c>
      <c r="F9" s="189">
        <f>Calculator!F11</f>
        <v>115</v>
      </c>
      <c r="G9" s="189">
        <f>Calculator!F12</f>
        <v>120</v>
      </c>
      <c r="H9" s="189">
        <f>Calculator!F13</f>
        <v>125</v>
      </c>
      <c r="I9" s="189">
        <f>Calculator!F14</f>
        <v>130</v>
      </c>
      <c r="J9" s="187">
        <f>Calculator!F15</f>
        <v>135</v>
      </c>
      <c r="K9" s="204"/>
      <c r="L9" s="182"/>
      <c r="M9" s="187" t="s">
        <v>100</v>
      </c>
      <c r="N9" s="188">
        <v>1</v>
      </c>
      <c r="O9" s="189" t="s">
        <v>735</v>
      </c>
      <c r="P9" s="189">
        <f>Calculator!K11</f>
        <v>115</v>
      </c>
      <c r="Q9" s="189">
        <f>Calculator!K12</f>
        <v>120</v>
      </c>
      <c r="R9" s="189">
        <f>Calculator!K13</f>
        <v>125</v>
      </c>
      <c r="S9" s="189">
        <f>Calculator!K14</f>
        <v>130</v>
      </c>
      <c r="T9" s="187">
        <f>Calculator!K15</f>
        <v>135</v>
      </c>
      <c r="U9" s="204"/>
      <c r="V9" s="204"/>
      <c r="W9" s="204"/>
    </row>
    <row r="10" spans="1:30" s="186" customFormat="1" ht="17" customHeight="1" x14ac:dyDescent="0.2">
      <c r="A10" s="182"/>
      <c r="B10" s="182"/>
      <c r="C10" s="187"/>
      <c r="D10" s="188">
        <v>2</v>
      </c>
      <c r="E10" s="189" t="s">
        <v>736</v>
      </c>
      <c r="F10" s="189">
        <f>Calculator!F18</f>
        <v>90</v>
      </c>
      <c r="G10" s="189">
        <f>Calculator!F19</f>
        <v>105</v>
      </c>
      <c r="H10" s="189">
        <f>Calculator!F20</f>
        <v>115</v>
      </c>
      <c r="I10" s="189">
        <f>Calculator!F21</f>
        <v>75</v>
      </c>
      <c r="J10" s="187">
        <f>Calculator!F22</f>
        <v>75</v>
      </c>
      <c r="K10" s="204"/>
      <c r="L10" s="182"/>
      <c r="M10" s="187"/>
      <c r="N10" s="188">
        <v>2</v>
      </c>
      <c r="O10" s="189" t="s">
        <v>736</v>
      </c>
      <c r="P10" s="189">
        <f>Calculator!K18</f>
        <v>90</v>
      </c>
      <c r="Q10" s="193">
        <f>Calculator!K19</f>
        <v>105</v>
      </c>
      <c r="R10" s="189">
        <f>Calculator!K20</f>
        <v>115</v>
      </c>
      <c r="S10" s="189">
        <f>Calculator!K21</f>
        <v>75</v>
      </c>
      <c r="T10" s="187">
        <f>Calculator!K22</f>
        <v>75</v>
      </c>
      <c r="U10" s="204"/>
      <c r="V10" s="204"/>
      <c r="W10" s="204"/>
    </row>
    <row r="11" spans="1:30" s="186" customFormat="1" ht="17" customHeight="1" x14ac:dyDescent="0.2">
      <c r="A11" s="182"/>
      <c r="B11" s="182"/>
      <c r="C11" s="187"/>
      <c r="D11" s="188">
        <v>3</v>
      </c>
      <c r="E11" s="189" t="s">
        <v>737</v>
      </c>
      <c r="F11" s="189">
        <f>Calculator!F25</f>
        <v>105</v>
      </c>
      <c r="G11" s="189">
        <f>Calculator!F26</f>
        <v>115</v>
      </c>
      <c r="H11" s="189">
        <f>Calculator!F27</f>
        <v>130</v>
      </c>
      <c r="I11" s="189">
        <f>Calculator!F28</f>
        <v>135</v>
      </c>
      <c r="J11" s="187">
        <f>Calculator!F29</f>
        <v>145</v>
      </c>
      <c r="K11" s="204"/>
      <c r="L11" s="191"/>
      <c r="M11" s="192"/>
      <c r="N11" s="188">
        <v>3</v>
      </c>
      <c r="O11" s="189" t="s">
        <v>737</v>
      </c>
      <c r="P11" s="189">
        <f>Calculator!K25</f>
        <v>105</v>
      </c>
      <c r="Q11" s="193">
        <f>Calculator!K26</f>
        <v>115</v>
      </c>
      <c r="R11" s="189">
        <f>Calculator!K27</f>
        <v>130</v>
      </c>
      <c r="S11" s="189">
        <f>Calculator!K28</f>
        <v>135</v>
      </c>
      <c r="T11" s="187">
        <f>Calculator!K29</f>
        <v>145</v>
      </c>
      <c r="U11" s="204"/>
      <c r="V11" s="204"/>
      <c r="W11" s="204"/>
      <c r="X11" s="204"/>
    </row>
    <row r="12" spans="1:30" s="186" customFormat="1" ht="17" customHeight="1" x14ac:dyDescent="0.2">
      <c r="A12" s="182"/>
      <c r="B12" s="191"/>
      <c r="C12" s="192"/>
      <c r="D12" s="188">
        <v>4</v>
      </c>
      <c r="E12" s="193" t="s">
        <v>736</v>
      </c>
      <c r="F12" s="189">
        <f>Calculator!F32</f>
        <v>90</v>
      </c>
      <c r="G12" s="189">
        <f>Calculator!F33</f>
        <v>115</v>
      </c>
      <c r="H12" s="189">
        <f>Calculator!F34</f>
        <v>120</v>
      </c>
      <c r="I12" s="189">
        <f>Calculator!F35</f>
        <v>75</v>
      </c>
      <c r="J12" s="187">
        <f>Calculator!F36</f>
        <v>75</v>
      </c>
      <c r="K12" s="204"/>
      <c r="L12" s="191"/>
      <c r="M12" s="192"/>
      <c r="N12" s="188">
        <v>4</v>
      </c>
      <c r="O12" s="193" t="s">
        <v>736</v>
      </c>
      <c r="P12" s="193">
        <f>Calculator!K32</f>
        <v>90</v>
      </c>
      <c r="Q12" s="189">
        <f>Calculator!K33</f>
        <v>115</v>
      </c>
      <c r="R12" s="193">
        <f>Calculator!K34</f>
        <v>120</v>
      </c>
      <c r="S12" s="189">
        <f>Calculator!K35</f>
        <v>75</v>
      </c>
      <c r="T12" s="187">
        <f>Calculator!K36</f>
        <v>75</v>
      </c>
      <c r="U12" s="204"/>
      <c r="V12" s="204"/>
      <c r="W12" s="204"/>
      <c r="X12" s="204"/>
    </row>
    <row r="13" spans="1:30" s="186" customFormat="1" ht="17" customHeight="1" x14ac:dyDescent="0.2">
      <c r="A13" s="182"/>
      <c r="B13" s="191"/>
      <c r="C13" s="194"/>
      <c r="D13" s="195">
        <v>5</v>
      </c>
      <c r="E13" s="196" t="s">
        <v>738</v>
      </c>
      <c r="F13" s="196">
        <f>Calculator!F39</f>
        <v>120</v>
      </c>
      <c r="G13" s="197">
        <f>Calculator!F40</f>
        <v>130</v>
      </c>
      <c r="H13" s="196">
        <f>Calculator!F41</f>
        <v>135</v>
      </c>
      <c r="I13" s="196">
        <f>Calculator!F42</f>
        <v>145</v>
      </c>
      <c r="J13" s="198">
        <f>Calculator!F43</f>
        <v>150</v>
      </c>
      <c r="L13" s="191"/>
      <c r="M13" s="198"/>
      <c r="N13" s="205">
        <v>5</v>
      </c>
      <c r="O13" s="196" t="s">
        <v>738</v>
      </c>
      <c r="P13" s="197">
        <f>Calculator!K39</f>
        <v>120</v>
      </c>
      <c r="Q13" s="196">
        <f>Calculator!K40</f>
        <v>130</v>
      </c>
      <c r="R13" s="197">
        <f>Calculator!K41</f>
        <v>135</v>
      </c>
      <c r="S13" s="197">
        <f>Calculator!K42</f>
        <v>145</v>
      </c>
      <c r="T13" s="198">
        <f>Calculator!K43</f>
        <v>150</v>
      </c>
      <c r="U13" s="204"/>
      <c r="V13" s="204"/>
      <c r="W13" s="204"/>
      <c r="X13" s="204"/>
    </row>
    <row r="14" spans="1:30" s="186" customFormat="1" ht="17" customHeight="1" x14ac:dyDescent="0.2">
      <c r="A14" s="182"/>
      <c r="B14" s="191"/>
      <c r="C14" s="199"/>
      <c r="D14" s="200">
        <v>6</v>
      </c>
      <c r="E14" s="201" t="s">
        <v>736</v>
      </c>
      <c r="F14" s="201">
        <f>Calculator!F46</f>
        <v>90</v>
      </c>
      <c r="G14" s="202">
        <f>Calculator!F47</f>
        <v>115</v>
      </c>
      <c r="H14" s="201">
        <f>Calculator!F48</f>
        <v>120</v>
      </c>
      <c r="I14" s="201">
        <f>Calculator!F49</f>
        <v>75</v>
      </c>
      <c r="J14" s="203">
        <f>Calculator!F50</f>
        <v>75</v>
      </c>
      <c r="L14" s="191"/>
      <c r="M14" s="203"/>
      <c r="N14" s="206">
        <v>6</v>
      </c>
      <c r="O14" s="201" t="s">
        <v>736</v>
      </c>
      <c r="P14" s="202">
        <f>Calculator!K46</f>
        <v>90</v>
      </c>
      <c r="Q14" s="201">
        <f>Calculator!K47</f>
        <v>115</v>
      </c>
      <c r="R14" s="202">
        <f>Calculator!K48</f>
        <v>120</v>
      </c>
      <c r="S14" s="207">
        <f>Calculator!K49</f>
        <v>75</v>
      </c>
      <c r="T14" s="203">
        <f>Calculator!K50</f>
        <v>75</v>
      </c>
      <c r="U14" s="204"/>
      <c r="V14" s="204"/>
      <c r="W14" s="204"/>
      <c r="X14" s="204"/>
    </row>
    <row r="15" spans="1:30" x14ac:dyDescent="0.2">
      <c r="B15" s="6"/>
      <c r="C15" s="23" t="s">
        <v>533</v>
      </c>
      <c r="D15" s="20" t="s">
        <v>9</v>
      </c>
      <c r="E15" s="18" t="s">
        <v>573</v>
      </c>
      <c r="F15" s="81" t="s">
        <v>651</v>
      </c>
      <c r="G15" s="81" t="s">
        <v>652</v>
      </c>
      <c r="H15" s="81" t="s">
        <v>653</v>
      </c>
      <c r="I15" s="109" t="s">
        <v>654</v>
      </c>
      <c r="J15" s="80" t="s">
        <v>724</v>
      </c>
      <c r="K15" s="23" t="s">
        <v>725</v>
      </c>
      <c r="L15" s="6"/>
      <c r="M15" s="23" t="s">
        <v>533</v>
      </c>
      <c r="N15" s="20" t="s">
        <v>9</v>
      </c>
      <c r="O15" s="20" t="s">
        <v>573</v>
      </c>
      <c r="P15" s="81" t="s">
        <v>651</v>
      </c>
      <c r="Q15" s="81" t="s">
        <v>652</v>
      </c>
      <c r="R15" s="81" t="s">
        <v>653</v>
      </c>
      <c r="S15" s="109" t="s">
        <v>654</v>
      </c>
      <c r="T15" s="80" t="s">
        <v>724</v>
      </c>
      <c r="U15" s="23" t="s">
        <v>725</v>
      </c>
      <c r="V15" s="51"/>
      <c r="W15" s="51"/>
      <c r="X15" s="51"/>
      <c r="AC15" s="3"/>
      <c r="AD15" s="3"/>
    </row>
    <row r="16" spans="1:30" x14ac:dyDescent="0.2">
      <c r="B16" s="6"/>
      <c r="C16" s="29" t="s">
        <v>659</v>
      </c>
      <c r="D16" s="33">
        <v>4</v>
      </c>
      <c r="E16" s="32">
        <v>15</v>
      </c>
      <c r="F16" s="32"/>
      <c r="G16" s="32"/>
      <c r="H16" s="32"/>
      <c r="I16" s="85"/>
      <c r="J16" s="33"/>
      <c r="K16" s="29"/>
      <c r="L16" s="6"/>
      <c r="M16" s="25" t="s">
        <v>102</v>
      </c>
      <c r="N16" s="33">
        <v>4</v>
      </c>
      <c r="O16" s="32">
        <v>15</v>
      </c>
      <c r="P16" s="32"/>
      <c r="Q16" s="32"/>
      <c r="R16" s="32"/>
      <c r="S16" s="85"/>
      <c r="T16" s="33"/>
      <c r="U16" s="29"/>
      <c r="V16" s="37"/>
      <c r="W16" s="37"/>
      <c r="X16" s="37"/>
    </row>
    <row r="17" spans="2:24" x14ac:dyDescent="0.2">
      <c r="B17" s="6"/>
      <c r="C17" s="220" t="s">
        <v>658</v>
      </c>
      <c r="D17" s="33">
        <v>4</v>
      </c>
      <c r="E17" s="32">
        <v>15</v>
      </c>
      <c r="F17" s="32"/>
      <c r="G17" s="32"/>
      <c r="H17" s="32"/>
      <c r="I17" s="32"/>
      <c r="J17" s="33"/>
      <c r="K17" s="25"/>
      <c r="L17" s="6"/>
      <c r="M17" s="220" t="s">
        <v>694</v>
      </c>
      <c r="N17" s="33">
        <v>4</v>
      </c>
      <c r="O17" s="32">
        <v>15</v>
      </c>
      <c r="P17" s="32"/>
      <c r="Q17" s="32"/>
      <c r="R17" s="32"/>
      <c r="S17" s="32"/>
      <c r="T17" s="33"/>
      <c r="U17" s="25"/>
      <c r="V17" s="37"/>
      <c r="W17" s="37"/>
      <c r="X17" s="37"/>
    </row>
    <row r="18" spans="2:24" x14ac:dyDescent="0.2">
      <c r="B18" s="6"/>
      <c r="C18" s="25" t="s">
        <v>50</v>
      </c>
      <c r="D18" s="33">
        <v>3</v>
      </c>
      <c r="E18" s="32">
        <v>10</v>
      </c>
      <c r="F18" s="32"/>
      <c r="G18" s="32"/>
      <c r="H18" s="32"/>
      <c r="I18" s="32"/>
      <c r="J18" s="33"/>
      <c r="K18" s="25"/>
      <c r="L18" s="6"/>
      <c r="M18" s="25" t="s">
        <v>746</v>
      </c>
      <c r="N18" s="33">
        <v>3</v>
      </c>
      <c r="O18" s="32">
        <v>10</v>
      </c>
      <c r="P18" s="32"/>
      <c r="Q18" s="32"/>
      <c r="R18" s="32"/>
      <c r="S18" s="32"/>
      <c r="T18" s="33"/>
      <c r="U18" s="25"/>
      <c r="V18" s="37"/>
      <c r="W18" s="37"/>
      <c r="X18" s="37"/>
    </row>
    <row r="19" spans="2:24" x14ac:dyDescent="0.2">
      <c r="B19" s="6"/>
      <c r="C19" s="180" t="s">
        <v>53</v>
      </c>
      <c r="D19" s="33">
        <v>3</v>
      </c>
      <c r="E19" s="32">
        <v>8</v>
      </c>
      <c r="F19" s="32"/>
      <c r="G19" s="32"/>
      <c r="H19" s="32"/>
      <c r="I19" s="32"/>
      <c r="J19" s="33"/>
      <c r="K19" s="25"/>
      <c r="L19" s="6"/>
      <c r="M19" s="220" t="s">
        <v>747</v>
      </c>
      <c r="N19" s="33">
        <v>3</v>
      </c>
      <c r="O19" s="32">
        <v>8</v>
      </c>
      <c r="P19" s="32"/>
      <c r="Q19" s="32"/>
      <c r="R19" s="32"/>
      <c r="S19" s="32"/>
      <c r="T19" s="33"/>
      <c r="U19" s="25"/>
      <c r="V19" s="37"/>
      <c r="W19" s="37"/>
      <c r="X19" s="37"/>
    </row>
    <row r="20" spans="2:24" x14ac:dyDescent="0.2">
      <c r="B20" s="6"/>
      <c r="C20" s="25" t="s">
        <v>734</v>
      </c>
      <c r="D20" s="88">
        <v>3</v>
      </c>
      <c r="E20" s="32" t="s">
        <v>647</v>
      </c>
      <c r="F20" s="32"/>
      <c r="G20" s="32"/>
      <c r="H20" s="32"/>
      <c r="I20" s="32"/>
      <c r="J20" s="33"/>
      <c r="K20" s="25"/>
      <c r="L20" s="6"/>
      <c r="M20" s="25" t="s">
        <v>748</v>
      </c>
      <c r="N20" s="88">
        <v>3</v>
      </c>
      <c r="O20" s="32">
        <v>8</v>
      </c>
      <c r="P20" s="32"/>
      <c r="Q20" s="32"/>
      <c r="R20" s="32"/>
      <c r="S20" s="32"/>
      <c r="T20" s="33"/>
      <c r="U20" s="25"/>
      <c r="V20" s="37"/>
      <c r="W20" s="37"/>
      <c r="X20" s="37"/>
    </row>
    <row r="21" spans="2:24" x14ac:dyDescent="0.2">
      <c r="B21" s="6"/>
      <c r="C21" s="25" t="s">
        <v>16</v>
      </c>
      <c r="D21" s="33">
        <v>3</v>
      </c>
      <c r="E21" s="32" t="s">
        <v>647</v>
      </c>
      <c r="F21" s="32"/>
      <c r="G21" s="32"/>
      <c r="H21" s="32"/>
      <c r="I21" s="32"/>
      <c r="J21" s="33"/>
      <c r="K21" s="25"/>
      <c r="L21" s="6"/>
      <c r="M21" s="222" t="s">
        <v>749</v>
      </c>
      <c r="N21" s="33">
        <v>3</v>
      </c>
      <c r="O21" s="32">
        <v>10</v>
      </c>
      <c r="P21" s="32"/>
      <c r="Q21" s="32"/>
      <c r="R21" s="32"/>
      <c r="S21" s="32"/>
      <c r="T21" s="33"/>
      <c r="U21" s="25"/>
      <c r="V21" s="37"/>
      <c r="W21" s="37"/>
      <c r="X21" s="37"/>
    </row>
    <row r="22" spans="2:24" x14ac:dyDescent="0.2">
      <c r="B22" s="6"/>
      <c r="C22" s="220" t="s">
        <v>69</v>
      </c>
      <c r="D22" s="33">
        <v>3</v>
      </c>
      <c r="E22" s="32" t="s">
        <v>647</v>
      </c>
      <c r="F22" s="32"/>
      <c r="G22" s="32"/>
      <c r="H22" s="32"/>
      <c r="I22" s="32"/>
      <c r="J22" s="33"/>
      <c r="K22" s="25"/>
      <c r="L22" s="6"/>
      <c r="M22" s="180" t="s">
        <v>101</v>
      </c>
      <c r="N22" s="33">
        <v>3</v>
      </c>
      <c r="O22" s="32">
        <v>10</v>
      </c>
      <c r="P22" s="32"/>
      <c r="Q22" s="32"/>
      <c r="R22" s="32"/>
      <c r="S22" s="32"/>
      <c r="T22" s="33"/>
      <c r="U22" s="25"/>
      <c r="V22" s="37"/>
      <c r="W22" s="37"/>
      <c r="X22" s="37"/>
    </row>
    <row r="23" spans="2:24" x14ac:dyDescent="0.2">
      <c r="B23" s="6"/>
      <c r="C23" s="224" t="s">
        <v>732</v>
      </c>
      <c r="D23" s="33">
        <v>2</v>
      </c>
      <c r="E23" s="32">
        <v>20</v>
      </c>
      <c r="F23" s="32"/>
      <c r="G23" s="32"/>
      <c r="H23" s="32"/>
      <c r="I23" s="32"/>
      <c r="J23" s="33"/>
      <c r="K23" s="25"/>
      <c r="L23" s="6"/>
      <c r="M23" s="25" t="s">
        <v>750</v>
      </c>
      <c r="N23" s="33">
        <v>2</v>
      </c>
      <c r="O23" s="32">
        <v>20</v>
      </c>
      <c r="P23" s="32"/>
      <c r="Q23" s="32"/>
      <c r="R23" s="32"/>
      <c r="S23" s="32"/>
      <c r="T23" s="33"/>
      <c r="U23" s="25"/>
      <c r="V23" s="37"/>
      <c r="W23" s="37"/>
      <c r="X23" s="37"/>
    </row>
    <row r="24" spans="2:24" x14ac:dyDescent="0.2">
      <c r="B24" s="6"/>
      <c r="C24" s="25" t="s">
        <v>731</v>
      </c>
      <c r="D24" s="27">
        <v>2</v>
      </c>
      <c r="E24" s="32">
        <v>20</v>
      </c>
      <c r="F24" s="177"/>
      <c r="G24" s="177"/>
      <c r="H24" s="177"/>
      <c r="I24" s="177"/>
      <c r="J24" s="178"/>
      <c r="K24" s="180"/>
      <c r="L24" s="7"/>
      <c r="M24" s="25" t="s">
        <v>751</v>
      </c>
      <c r="N24" s="27">
        <v>2</v>
      </c>
      <c r="O24" s="32">
        <v>20</v>
      </c>
      <c r="P24" s="177"/>
      <c r="Q24" s="177"/>
      <c r="R24" s="177"/>
      <c r="S24" s="177"/>
      <c r="T24" s="178"/>
      <c r="U24" s="180"/>
      <c r="V24" s="37"/>
      <c r="W24" s="37"/>
      <c r="X24" s="37"/>
    </row>
    <row r="25" spans="2:24" x14ac:dyDescent="0.2">
      <c r="B25" s="6"/>
      <c r="C25" s="23" t="s">
        <v>12</v>
      </c>
      <c r="D25" s="20" t="s">
        <v>9</v>
      </c>
      <c r="E25" s="23" t="s">
        <v>573</v>
      </c>
      <c r="F25" s="51"/>
      <c r="G25" s="51"/>
      <c r="H25" s="51"/>
      <c r="I25" s="51"/>
      <c r="J25" s="51"/>
      <c r="K25" s="5"/>
      <c r="L25" s="7"/>
      <c r="M25" s="23" t="s">
        <v>12</v>
      </c>
      <c r="N25" s="20" t="s">
        <v>9</v>
      </c>
      <c r="O25" s="23" t="s">
        <v>573</v>
      </c>
      <c r="P25" s="51"/>
      <c r="Q25" s="51"/>
      <c r="R25" s="101"/>
      <c r="S25" s="101"/>
      <c r="T25" s="51"/>
      <c r="U25" s="5"/>
      <c r="V25" s="51"/>
      <c r="W25" s="51"/>
      <c r="X25" s="51"/>
    </row>
    <row r="26" spans="2:24" x14ac:dyDescent="0.2">
      <c r="B26" s="6"/>
      <c r="C26" s="25"/>
      <c r="D26" s="33"/>
      <c r="E26" s="25"/>
      <c r="F26" s="37"/>
      <c r="G26" s="37"/>
      <c r="H26" s="37"/>
      <c r="I26" s="37"/>
      <c r="J26" s="37"/>
      <c r="K26" s="37"/>
      <c r="L26" s="6"/>
      <c r="M26" s="25"/>
      <c r="N26" s="33"/>
      <c r="O26" s="25"/>
      <c r="P26" s="37"/>
      <c r="Q26" s="37"/>
      <c r="R26" s="37"/>
      <c r="S26" s="37"/>
      <c r="T26" s="37"/>
      <c r="U26" s="37"/>
      <c r="V26" s="37"/>
      <c r="W26" s="37"/>
      <c r="X26" s="37"/>
    </row>
    <row r="27" spans="2:24" x14ac:dyDescent="0.2">
      <c r="B27" s="6"/>
      <c r="C27" s="25"/>
      <c r="D27" s="33"/>
      <c r="E27" s="25"/>
      <c r="F27" s="37"/>
      <c r="G27" s="37"/>
      <c r="H27" s="37"/>
      <c r="I27" s="37"/>
      <c r="J27" s="37"/>
      <c r="K27" s="31"/>
      <c r="L27" s="6"/>
      <c r="M27" s="25"/>
      <c r="N27" s="33"/>
      <c r="O27" s="25"/>
      <c r="P27" s="37"/>
      <c r="Q27" s="37"/>
      <c r="R27" s="37"/>
      <c r="S27" s="37"/>
      <c r="T27" s="37"/>
      <c r="U27" s="37"/>
      <c r="V27" s="37"/>
      <c r="W27" s="37"/>
      <c r="X27" s="37"/>
    </row>
    <row r="28" spans="2:24" ht="16" thickBot="1" x14ac:dyDescent="0.25">
      <c r="B28" s="7"/>
      <c r="C28" s="26"/>
      <c r="D28" s="39"/>
      <c r="E28" s="95"/>
      <c r="F28" s="52"/>
      <c r="G28" s="52"/>
      <c r="H28" s="52"/>
      <c r="I28" s="52"/>
      <c r="J28" s="52"/>
      <c r="K28" s="91" t="s">
        <v>742</v>
      </c>
      <c r="L28" s="7"/>
      <c r="M28" s="26"/>
      <c r="N28" s="39"/>
      <c r="O28" s="95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2" customHeight="1" x14ac:dyDescent="0.2">
      <c r="K29" s="3"/>
      <c r="S29" s="3"/>
      <c r="T29" s="3"/>
    </row>
    <row r="30" spans="2:24" ht="18.75" customHeight="1" thickBot="1" x14ac:dyDescent="0.35">
      <c r="C30" s="169" t="s">
        <v>766</v>
      </c>
      <c r="D30" s="169"/>
      <c r="E30" s="170"/>
      <c r="F30" s="171"/>
      <c r="G30" s="172"/>
      <c r="H30" s="172"/>
      <c r="I30" s="172"/>
      <c r="J30" s="173"/>
      <c r="M30" s="175" t="s">
        <v>744</v>
      </c>
      <c r="N30" s="84"/>
      <c r="O30" s="84"/>
      <c r="P30" s="84"/>
      <c r="Q30" s="19"/>
      <c r="R30" s="19"/>
      <c r="S30" s="3"/>
      <c r="T30" s="19"/>
    </row>
    <row r="31" spans="2:24" x14ac:dyDescent="0.2">
      <c r="C31" s="77"/>
      <c r="D31" s="2"/>
      <c r="E31" s="50"/>
      <c r="F31" s="50"/>
      <c r="G31" s="50"/>
      <c r="H31" s="50"/>
      <c r="I31" s="50"/>
      <c r="J31" s="50"/>
      <c r="M31" s="77"/>
      <c r="N31" s="50"/>
      <c r="O31" s="50"/>
      <c r="P31" s="50"/>
      <c r="Q31" s="50"/>
      <c r="R31" s="50"/>
      <c r="S31" s="3"/>
      <c r="T31" s="50"/>
    </row>
    <row r="32" spans="2:24" x14ac:dyDescent="0.2">
      <c r="C32" s="78" t="s">
        <v>3</v>
      </c>
      <c r="D32" s="82"/>
      <c r="E32" s="83"/>
      <c r="F32" s="2"/>
      <c r="G32" s="2"/>
      <c r="H32" s="2"/>
      <c r="I32" s="2"/>
      <c r="J32" s="2"/>
      <c r="M32" s="78" t="s">
        <v>3</v>
      </c>
      <c r="N32" s="82"/>
      <c r="O32" s="83"/>
      <c r="P32" s="2"/>
      <c r="Q32" s="2"/>
      <c r="R32" s="2"/>
      <c r="T32" s="2"/>
    </row>
    <row r="33" spans="1:21" x14ac:dyDescent="0.2">
      <c r="C33" s="23" t="s">
        <v>8</v>
      </c>
      <c r="D33" s="80" t="s">
        <v>9</v>
      </c>
      <c r="E33" s="23" t="s">
        <v>573</v>
      </c>
      <c r="F33" s="51"/>
      <c r="G33" s="51"/>
      <c r="H33" s="51"/>
      <c r="I33" s="51"/>
      <c r="J33" s="51"/>
      <c r="M33" s="23" t="s">
        <v>8</v>
      </c>
      <c r="N33" s="90" t="s">
        <v>9</v>
      </c>
      <c r="O33" s="179" t="s">
        <v>573</v>
      </c>
      <c r="P33" s="51"/>
      <c r="Q33" s="51"/>
      <c r="R33" s="51"/>
      <c r="S33" s="51"/>
      <c r="T33" s="51"/>
    </row>
    <row r="34" spans="1:21" x14ac:dyDescent="0.2">
      <c r="C34" s="25"/>
      <c r="D34" s="33"/>
      <c r="E34" s="25"/>
      <c r="F34" s="37"/>
      <c r="G34" s="37"/>
      <c r="H34" s="37"/>
      <c r="I34" s="37"/>
      <c r="J34" s="37"/>
      <c r="M34" s="25"/>
      <c r="N34" s="88"/>
      <c r="O34" s="25"/>
      <c r="P34" s="37"/>
      <c r="Q34" s="37"/>
      <c r="R34" s="37"/>
      <c r="S34" s="37"/>
      <c r="T34" s="37"/>
    </row>
    <row r="35" spans="1:21" x14ac:dyDescent="0.2">
      <c r="C35" s="25"/>
      <c r="D35" s="33"/>
      <c r="E35" s="25"/>
      <c r="F35" s="37"/>
      <c r="G35" s="37"/>
      <c r="H35" s="37"/>
      <c r="I35" s="37"/>
      <c r="J35" s="37"/>
      <c r="M35" s="25"/>
      <c r="N35" s="87"/>
      <c r="O35" s="25"/>
      <c r="P35" s="37"/>
      <c r="Q35" s="37"/>
      <c r="R35" s="37"/>
      <c r="S35" s="37"/>
      <c r="T35" s="37"/>
    </row>
    <row r="36" spans="1:21" x14ac:dyDescent="0.2">
      <c r="C36" s="25"/>
      <c r="D36" s="35"/>
      <c r="E36" s="36"/>
      <c r="F36" s="247" t="s">
        <v>572</v>
      </c>
      <c r="G36" s="248"/>
      <c r="H36" s="248"/>
      <c r="I36" s="248"/>
      <c r="J36" s="249"/>
      <c r="M36" s="25"/>
      <c r="N36" s="87"/>
      <c r="O36" s="87"/>
      <c r="P36" s="247" t="s">
        <v>572</v>
      </c>
      <c r="Q36" s="248"/>
      <c r="R36" s="248"/>
      <c r="S36" s="248"/>
      <c r="T36" s="249"/>
    </row>
    <row r="37" spans="1:21" x14ac:dyDescent="0.2">
      <c r="C37" s="23" t="s">
        <v>723</v>
      </c>
      <c r="D37" s="20" t="s">
        <v>578</v>
      </c>
      <c r="E37" s="21" t="s">
        <v>579</v>
      </c>
      <c r="F37" s="21">
        <v>1</v>
      </c>
      <c r="G37" s="21">
        <v>2</v>
      </c>
      <c r="H37" s="21">
        <v>3</v>
      </c>
      <c r="I37" s="21">
        <v>4</v>
      </c>
      <c r="J37" s="23">
        <v>5</v>
      </c>
      <c r="M37" s="23" t="s">
        <v>723</v>
      </c>
      <c r="N37" s="18" t="s">
        <v>578</v>
      </c>
      <c r="O37" s="21" t="s">
        <v>579</v>
      </c>
      <c r="P37" s="21">
        <v>1</v>
      </c>
      <c r="Q37" s="21">
        <v>2</v>
      </c>
      <c r="R37" s="21">
        <v>3</v>
      </c>
      <c r="S37" s="21">
        <v>4</v>
      </c>
      <c r="T37" s="23">
        <v>5</v>
      </c>
    </row>
    <row r="38" spans="1:21" s="186" customFormat="1" ht="17" customHeight="1" x14ac:dyDescent="0.2">
      <c r="A38" s="182"/>
      <c r="C38" s="187" t="s">
        <v>130</v>
      </c>
      <c r="D38" s="188">
        <v>1</v>
      </c>
      <c r="E38" s="189" t="s">
        <v>736</v>
      </c>
      <c r="F38" s="189">
        <f>Calculator!U11</f>
        <v>60</v>
      </c>
      <c r="G38" s="189">
        <f>Calculator!U12</f>
        <v>65</v>
      </c>
      <c r="H38" s="189">
        <f>Calculator!U13</f>
        <v>70</v>
      </c>
      <c r="I38" s="189">
        <f>Calculator!U14</f>
        <v>50</v>
      </c>
      <c r="J38" s="190">
        <f>Calculator!U15</f>
        <v>50</v>
      </c>
      <c r="M38" s="187" t="s">
        <v>739</v>
      </c>
      <c r="N38" s="188">
        <v>1</v>
      </c>
      <c r="O38" s="189" t="s">
        <v>740</v>
      </c>
      <c r="P38" s="189">
        <f>Calculator!P11</f>
        <v>70</v>
      </c>
      <c r="Q38" s="189">
        <f>Calculator!P12</f>
        <v>75</v>
      </c>
      <c r="R38" s="189">
        <f>Calculator!P13</f>
        <v>80</v>
      </c>
      <c r="S38" s="189">
        <f>Calculator!P14</f>
        <v>100</v>
      </c>
      <c r="T38" s="187">
        <f>Calculator!P15</f>
        <v>70</v>
      </c>
    </row>
    <row r="39" spans="1:21" s="186" customFormat="1" ht="17" customHeight="1" x14ac:dyDescent="0.2">
      <c r="A39" s="182"/>
      <c r="C39" s="187"/>
      <c r="D39" s="188">
        <v>2</v>
      </c>
      <c r="E39" s="189" t="s">
        <v>735</v>
      </c>
      <c r="F39" s="189">
        <f>Calculator!U18</f>
        <v>75</v>
      </c>
      <c r="G39" s="189">
        <f>Calculator!U19</f>
        <v>75</v>
      </c>
      <c r="H39" s="189">
        <f>Calculator!U20</f>
        <v>80</v>
      </c>
      <c r="I39" s="189">
        <f>Calculator!U21</f>
        <v>85</v>
      </c>
      <c r="J39" s="187">
        <f>Calculator!U22</f>
        <v>85</v>
      </c>
      <c r="L39" s="191"/>
      <c r="M39" s="192" t="s">
        <v>41</v>
      </c>
      <c r="N39" s="188">
        <v>2</v>
      </c>
      <c r="O39" s="189" t="s">
        <v>735</v>
      </c>
      <c r="P39" s="189">
        <f>Calculator!P18</f>
        <v>150</v>
      </c>
      <c r="Q39" s="189">
        <f>Calculator!P19</f>
        <v>155</v>
      </c>
      <c r="R39" s="189">
        <f>Calculator!P20</f>
        <v>165</v>
      </c>
      <c r="S39" s="189">
        <f>Calculator!P21</f>
        <v>170</v>
      </c>
      <c r="T39" s="187">
        <f>Calculator!P22</f>
        <v>175</v>
      </c>
    </row>
    <row r="40" spans="1:21" s="186" customFormat="1" ht="17" customHeight="1" x14ac:dyDescent="0.2">
      <c r="A40" s="182"/>
      <c r="C40" s="187"/>
      <c r="D40" s="188">
        <v>3</v>
      </c>
      <c r="E40" s="189" t="s">
        <v>736</v>
      </c>
      <c r="F40" s="189">
        <f>Calculator!U25</f>
        <v>60</v>
      </c>
      <c r="G40" s="189">
        <f>Calculator!U26</f>
        <v>65</v>
      </c>
      <c r="H40" s="189">
        <f>Calculator!U27</f>
        <v>70</v>
      </c>
      <c r="I40" s="189">
        <f>Calculator!U28</f>
        <v>50</v>
      </c>
      <c r="J40" s="187">
        <f>Calculator!U29</f>
        <v>50</v>
      </c>
      <c r="L40" s="191"/>
      <c r="M40" s="187" t="s">
        <v>739</v>
      </c>
      <c r="N40" s="188">
        <v>3</v>
      </c>
      <c r="O40" s="189" t="s">
        <v>740</v>
      </c>
      <c r="P40" s="189">
        <f>Calculator!P25</f>
        <v>75</v>
      </c>
      <c r="Q40" s="189">
        <f>Calculator!P26</f>
        <v>80</v>
      </c>
      <c r="R40" s="189">
        <f>Calculator!P27</f>
        <v>90</v>
      </c>
      <c r="S40" s="189">
        <f>Calculator!P28</f>
        <v>105</v>
      </c>
      <c r="T40" s="187">
        <f>Calculator!P29</f>
        <v>70</v>
      </c>
    </row>
    <row r="41" spans="1:21" s="186" customFormat="1" ht="17" customHeight="1" x14ac:dyDescent="0.2">
      <c r="A41" s="182"/>
      <c r="B41" s="191"/>
      <c r="C41" s="192"/>
      <c r="D41" s="188">
        <v>4</v>
      </c>
      <c r="E41" s="193" t="s">
        <v>737</v>
      </c>
      <c r="F41" s="189">
        <f>Calculator!U32</f>
        <v>70</v>
      </c>
      <c r="G41" s="189">
        <f>Calculator!U33</f>
        <v>75</v>
      </c>
      <c r="H41" s="189">
        <f>Calculator!U34</f>
        <v>85</v>
      </c>
      <c r="I41" s="189">
        <f>Calculator!U35</f>
        <v>90</v>
      </c>
      <c r="J41" s="187">
        <f>Calculator!U36</f>
        <v>95</v>
      </c>
      <c r="L41" s="191"/>
      <c r="M41" s="187" t="s">
        <v>41</v>
      </c>
      <c r="N41" s="188">
        <v>4</v>
      </c>
      <c r="O41" s="193" t="s">
        <v>737</v>
      </c>
      <c r="P41" s="189">
        <f>Calculator!P32</f>
        <v>140</v>
      </c>
      <c r="Q41" s="189">
        <f>Calculator!P33</f>
        <v>150</v>
      </c>
      <c r="R41" s="189">
        <f>Calculator!P34</f>
        <v>170</v>
      </c>
      <c r="S41" s="189">
        <f>Calculator!P35</f>
        <v>180</v>
      </c>
      <c r="T41" s="187">
        <f>Calculator!P36</f>
        <v>190</v>
      </c>
    </row>
    <row r="42" spans="1:21" s="186" customFormat="1" ht="17" customHeight="1" x14ac:dyDescent="0.2">
      <c r="A42" s="182"/>
      <c r="B42" s="191"/>
      <c r="C42" s="194"/>
      <c r="D42" s="195">
        <v>5</v>
      </c>
      <c r="E42" s="196" t="s">
        <v>736</v>
      </c>
      <c r="F42" s="196">
        <f>Calculator!U39</f>
        <v>60</v>
      </c>
      <c r="G42" s="197">
        <f>Calculator!U40</f>
        <v>65</v>
      </c>
      <c r="H42" s="196">
        <f>Calculator!U41</f>
        <v>75</v>
      </c>
      <c r="I42" s="196">
        <f>Calculator!U42</f>
        <v>50</v>
      </c>
      <c r="J42" s="198">
        <f>Calculator!U43</f>
        <v>50</v>
      </c>
      <c r="L42" s="191"/>
      <c r="M42" s="198" t="s">
        <v>739</v>
      </c>
      <c r="N42" s="188">
        <v>5</v>
      </c>
      <c r="O42" s="189" t="s">
        <v>741</v>
      </c>
      <c r="P42" s="197">
        <f>Calculator!P39</f>
        <v>75</v>
      </c>
      <c r="Q42" s="196">
        <f>Calculator!P40</f>
        <v>80</v>
      </c>
      <c r="R42" s="197">
        <f>Calculator!P41</f>
        <v>90</v>
      </c>
      <c r="S42" s="197">
        <f>Calculator!P42</f>
        <v>105</v>
      </c>
      <c r="T42" s="187">
        <f>Calculator!P43</f>
        <v>70</v>
      </c>
    </row>
    <row r="43" spans="1:21" s="186" customFormat="1" ht="17" customHeight="1" x14ac:dyDescent="0.2">
      <c r="A43" s="182"/>
      <c r="B43" s="191"/>
      <c r="C43" s="199"/>
      <c r="D43" s="200">
        <v>6</v>
      </c>
      <c r="E43" s="201" t="s">
        <v>738</v>
      </c>
      <c r="F43" s="201">
        <f>Calculator!U46</f>
        <v>80</v>
      </c>
      <c r="G43" s="202">
        <f>Calculator!U47</f>
        <v>85</v>
      </c>
      <c r="H43" s="201">
        <f>Calculator!U48</f>
        <v>90</v>
      </c>
      <c r="I43" s="201">
        <f>Calculator!U49</f>
        <v>95</v>
      </c>
      <c r="J43" s="203">
        <f>Calculator!U50</f>
        <v>95</v>
      </c>
      <c r="L43" s="191"/>
      <c r="M43" s="203" t="s">
        <v>41</v>
      </c>
      <c r="N43" s="188">
        <v>6</v>
      </c>
      <c r="O43" s="201" t="s">
        <v>738</v>
      </c>
      <c r="P43" s="202">
        <f>Calculator!P46</f>
        <v>160</v>
      </c>
      <c r="Q43" s="201">
        <f>Calculator!P47</f>
        <v>170</v>
      </c>
      <c r="R43" s="202">
        <f>Calculator!P48</f>
        <v>180</v>
      </c>
      <c r="S43" s="202">
        <f>Calculator!P49</f>
        <v>190</v>
      </c>
      <c r="T43" s="203">
        <f>Calculator!P50</f>
        <v>195</v>
      </c>
    </row>
    <row r="44" spans="1:21" x14ac:dyDescent="0.2">
      <c r="B44" s="7"/>
      <c r="C44" s="22" t="s">
        <v>533</v>
      </c>
      <c r="D44" s="20" t="s">
        <v>9</v>
      </c>
      <c r="E44" s="18" t="s">
        <v>573</v>
      </c>
      <c r="F44" s="81" t="s">
        <v>651</v>
      </c>
      <c r="G44" s="81" t="s">
        <v>652</v>
      </c>
      <c r="H44" s="81" t="s">
        <v>653</v>
      </c>
      <c r="I44" s="109" t="s">
        <v>654</v>
      </c>
      <c r="J44" s="80" t="s">
        <v>724</v>
      </c>
      <c r="K44" s="23" t="s">
        <v>725</v>
      </c>
      <c r="L44" s="174"/>
      <c r="M44" s="22" t="s">
        <v>533</v>
      </c>
      <c r="N44" s="20" t="s">
        <v>9</v>
      </c>
      <c r="O44" s="20" t="s">
        <v>573</v>
      </c>
      <c r="P44" s="81" t="s">
        <v>651</v>
      </c>
      <c r="Q44" s="81" t="s">
        <v>652</v>
      </c>
      <c r="R44" s="81" t="s">
        <v>653</v>
      </c>
      <c r="S44" s="109" t="s">
        <v>654</v>
      </c>
      <c r="T44" s="80" t="s">
        <v>724</v>
      </c>
      <c r="U44" s="23" t="s">
        <v>725</v>
      </c>
    </row>
    <row r="45" spans="1:21" x14ac:dyDescent="0.2">
      <c r="C45" s="25" t="s">
        <v>758</v>
      </c>
      <c r="D45" s="33">
        <v>4</v>
      </c>
      <c r="E45" s="32">
        <v>8</v>
      </c>
      <c r="F45" s="32"/>
      <c r="G45" s="32"/>
      <c r="H45" s="32"/>
      <c r="I45" s="85"/>
      <c r="J45" s="33"/>
      <c r="K45" s="29"/>
      <c r="M45" s="25" t="s">
        <v>752</v>
      </c>
      <c r="N45" s="33">
        <v>4</v>
      </c>
      <c r="O45" s="32">
        <v>8</v>
      </c>
      <c r="P45" s="32"/>
      <c r="Q45" s="32"/>
      <c r="R45" s="32"/>
      <c r="S45" s="85"/>
      <c r="T45" s="33"/>
      <c r="U45" s="29"/>
    </row>
    <row r="46" spans="1:21" x14ac:dyDescent="0.2">
      <c r="C46" s="220" t="s">
        <v>759</v>
      </c>
      <c r="D46" s="33">
        <v>4</v>
      </c>
      <c r="E46" s="32">
        <v>8</v>
      </c>
      <c r="F46" s="32"/>
      <c r="G46" s="32"/>
      <c r="H46" s="32"/>
      <c r="I46" s="32"/>
      <c r="J46" s="33"/>
      <c r="K46" s="25"/>
      <c r="M46" s="220" t="s">
        <v>695</v>
      </c>
      <c r="N46" s="33">
        <v>4</v>
      </c>
      <c r="O46" s="32">
        <v>8</v>
      </c>
      <c r="P46" s="32"/>
      <c r="Q46" s="32"/>
      <c r="R46" s="32"/>
      <c r="S46" s="32"/>
      <c r="T46" s="33"/>
      <c r="U46" s="25"/>
    </row>
    <row r="47" spans="1:21" x14ac:dyDescent="0.2">
      <c r="C47" s="25" t="s">
        <v>743</v>
      </c>
      <c r="D47" s="33">
        <v>3</v>
      </c>
      <c r="E47" s="32">
        <v>12</v>
      </c>
      <c r="F47" s="32"/>
      <c r="G47" s="32"/>
      <c r="H47" s="32"/>
      <c r="I47" s="32"/>
      <c r="J47" s="33"/>
      <c r="K47" s="25"/>
      <c r="M47" s="25" t="s">
        <v>753</v>
      </c>
      <c r="N47" s="33">
        <v>3</v>
      </c>
      <c r="O47" s="32">
        <v>15</v>
      </c>
      <c r="P47" s="32"/>
      <c r="Q47" s="32"/>
      <c r="R47" s="32"/>
      <c r="S47" s="32"/>
      <c r="T47" s="33"/>
      <c r="U47" s="25"/>
    </row>
    <row r="48" spans="1:21" x14ac:dyDescent="0.2">
      <c r="C48" s="25" t="s">
        <v>760</v>
      </c>
      <c r="D48" s="33">
        <v>3</v>
      </c>
      <c r="E48" s="32">
        <v>12</v>
      </c>
      <c r="F48" s="32"/>
      <c r="G48" s="32"/>
      <c r="H48" s="32"/>
      <c r="I48" s="32"/>
      <c r="J48" s="33"/>
      <c r="K48" s="25"/>
      <c r="M48" s="220" t="s">
        <v>754</v>
      </c>
      <c r="N48" s="33">
        <v>3</v>
      </c>
      <c r="O48" s="32">
        <v>15</v>
      </c>
      <c r="P48" s="32"/>
      <c r="Q48" s="32"/>
      <c r="R48" s="32"/>
      <c r="S48" s="32"/>
      <c r="T48" s="33"/>
      <c r="U48" s="25"/>
    </row>
    <row r="49" spans="3:21" x14ac:dyDescent="0.2">
      <c r="C49" s="221" t="s">
        <v>761</v>
      </c>
      <c r="D49" s="33">
        <v>3</v>
      </c>
      <c r="E49" s="32">
        <v>12</v>
      </c>
      <c r="F49" s="32"/>
      <c r="G49" s="32"/>
      <c r="H49" s="32"/>
      <c r="I49" s="32"/>
      <c r="J49" s="33"/>
      <c r="K49" s="25"/>
      <c r="M49" s="25" t="s">
        <v>733</v>
      </c>
      <c r="N49" s="33">
        <v>3</v>
      </c>
      <c r="O49" s="32">
        <v>15</v>
      </c>
      <c r="P49" s="32"/>
      <c r="Q49" s="32"/>
      <c r="R49" s="32"/>
      <c r="S49" s="32"/>
      <c r="T49" s="33"/>
      <c r="U49" s="25"/>
    </row>
    <row r="50" spans="3:21" x14ac:dyDescent="0.2">
      <c r="C50" s="25" t="s">
        <v>762</v>
      </c>
      <c r="D50" s="33">
        <v>3</v>
      </c>
      <c r="E50" s="32" t="s">
        <v>767</v>
      </c>
      <c r="F50" s="32"/>
      <c r="G50" s="32"/>
      <c r="H50" s="32"/>
      <c r="I50" s="32"/>
      <c r="J50" s="33"/>
      <c r="K50" s="25"/>
      <c r="M50" s="25" t="s">
        <v>147</v>
      </c>
      <c r="N50" s="33">
        <v>3</v>
      </c>
      <c r="O50" s="32">
        <v>10</v>
      </c>
      <c r="P50" s="32"/>
      <c r="Q50" s="32"/>
      <c r="R50" s="32"/>
      <c r="S50" s="32"/>
      <c r="T50" s="33"/>
      <c r="U50" s="25"/>
    </row>
    <row r="51" spans="3:21" x14ac:dyDescent="0.2">
      <c r="C51" s="220" t="s">
        <v>763</v>
      </c>
      <c r="D51" s="33">
        <v>3</v>
      </c>
      <c r="E51" s="32">
        <v>15</v>
      </c>
      <c r="F51" s="32"/>
      <c r="G51" s="32"/>
      <c r="H51" s="32"/>
      <c r="I51" s="32"/>
      <c r="J51" s="33"/>
      <c r="K51" s="25"/>
      <c r="M51" s="221" t="s">
        <v>755</v>
      </c>
      <c r="N51" s="33">
        <v>3</v>
      </c>
      <c r="O51" s="32">
        <v>15</v>
      </c>
      <c r="P51" s="32"/>
      <c r="Q51" s="32"/>
      <c r="R51" s="32"/>
      <c r="S51" s="32"/>
      <c r="T51" s="33"/>
      <c r="U51" s="25"/>
    </row>
    <row r="52" spans="3:21" x14ac:dyDescent="0.2">
      <c r="C52" s="25" t="s">
        <v>764</v>
      </c>
      <c r="D52" s="33">
        <v>2</v>
      </c>
      <c r="E52" s="32" t="s">
        <v>648</v>
      </c>
      <c r="F52" s="32"/>
      <c r="G52" s="32"/>
      <c r="H52" s="32"/>
      <c r="I52" s="32"/>
      <c r="J52" s="33"/>
      <c r="K52" s="25"/>
      <c r="M52" s="220" t="s">
        <v>756</v>
      </c>
      <c r="N52" s="33">
        <v>3</v>
      </c>
      <c r="O52" s="32">
        <v>10</v>
      </c>
      <c r="P52" s="32"/>
      <c r="Q52" s="32"/>
      <c r="R52" s="32"/>
      <c r="S52" s="32"/>
      <c r="T52" s="33"/>
      <c r="U52" s="25"/>
    </row>
    <row r="53" spans="3:21" x14ac:dyDescent="0.2">
      <c r="C53" s="25" t="s">
        <v>765</v>
      </c>
      <c r="D53" s="27">
        <v>2</v>
      </c>
      <c r="E53" s="32" t="s">
        <v>645</v>
      </c>
      <c r="F53" s="177"/>
      <c r="G53" s="177"/>
      <c r="H53" s="177"/>
      <c r="I53" s="177"/>
      <c r="J53" s="178"/>
      <c r="K53" s="180"/>
      <c r="L53" s="223"/>
      <c r="M53" s="222" t="s">
        <v>757</v>
      </c>
      <c r="N53" s="27">
        <v>2</v>
      </c>
      <c r="O53" s="32">
        <v>10</v>
      </c>
      <c r="P53" s="177"/>
      <c r="Q53" s="177"/>
      <c r="R53" s="177"/>
      <c r="S53" s="177"/>
      <c r="T53" s="178"/>
      <c r="U53" s="180"/>
    </row>
    <row r="54" spans="3:21" x14ac:dyDescent="0.2">
      <c r="C54" s="23" t="s">
        <v>12</v>
      </c>
      <c r="D54" s="20" t="s">
        <v>9</v>
      </c>
      <c r="E54" s="23" t="s">
        <v>573</v>
      </c>
      <c r="F54" s="51"/>
      <c r="G54" s="51"/>
      <c r="H54" s="51"/>
      <c r="I54" s="51"/>
      <c r="J54" s="51"/>
      <c r="M54" s="23" t="s">
        <v>12</v>
      </c>
      <c r="N54" s="20" t="s">
        <v>9</v>
      </c>
      <c r="O54" s="23" t="s">
        <v>573</v>
      </c>
      <c r="P54" s="51"/>
      <c r="Q54" s="51"/>
      <c r="R54" s="51"/>
      <c r="S54" s="51"/>
      <c r="T54" s="51"/>
    </row>
    <row r="55" spans="3:21" x14ac:dyDescent="0.2">
      <c r="C55" s="25"/>
      <c r="D55" s="33"/>
      <c r="E55" s="25"/>
      <c r="F55" s="37"/>
      <c r="G55" s="37"/>
      <c r="H55" s="37"/>
      <c r="I55" s="37"/>
      <c r="J55" s="37"/>
      <c r="M55" s="25"/>
      <c r="N55" s="33"/>
      <c r="O55" s="25"/>
      <c r="P55" s="37"/>
      <c r="Q55" s="37"/>
      <c r="R55" s="37"/>
      <c r="S55" s="37"/>
      <c r="T55" s="37"/>
    </row>
    <row r="56" spans="3:21" x14ac:dyDescent="0.2">
      <c r="C56" s="25"/>
      <c r="D56" s="33"/>
      <c r="E56" s="25"/>
      <c r="F56" s="37"/>
      <c r="G56" s="37"/>
      <c r="H56" s="37"/>
      <c r="I56" s="37"/>
      <c r="J56" s="37"/>
      <c r="M56" s="25"/>
      <c r="N56" s="33"/>
      <c r="O56" s="25"/>
      <c r="P56" s="37"/>
      <c r="Q56" s="37"/>
      <c r="R56" s="37"/>
      <c r="S56" s="37"/>
      <c r="T56" s="37"/>
    </row>
    <row r="57" spans="3:21" ht="16" thickBot="1" x14ac:dyDescent="0.25">
      <c r="C57" s="26"/>
      <c r="D57" s="39"/>
      <c r="E57" s="95"/>
      <c r="F57" s="52"/>
      <c r="G57" s="52"/>
      <c r="H57" s="52"/>
      <c r="I57" s="52"/>
      <c r="J57" s="52"/>
      <c r="M57" s="26"/>
      <c r="N57" s="39"/>
      <c r="O57" s="95"/>
      <c r="P57" s="52"/>
      <c r="Q57" s="52"/>
      <c r="R57" s="52"/>
      <c r="S57" s="52"/>
      <c r="T57" s="52"/>
    </row>
  </sheetData>
  <mergeCells count="4">
    <mergeCell ref="F7:J7"/>
    <mergeCell ref="P7:T7"/>
    <mergeCell ref="F36:J36"/>
    <mergeCell ref="P36:T36"/>
  </mergeCells>
  <dataValidations count="1">
    <dataValidation type="list" allowBlank="1" showInputMessage="1" showErrorMessage="1" sqref="N5:O7 N34:O36">
      <formula1>$E$2:$E$130</formula1>
    </dataValidation>
  </dataValidations>
  <pageMargins left="0.25" right="0.25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1:Z36"/>
  <sheetViews>
    <sheetView workbookViewId="0">
      <selection activeCell="Q14" sqref="Q14:U17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9.83203125" bestFit="1" customWidth="1"/>
    <col min="6" max="10" width="5.33203125" customWidth="1"/>
    <col min="11" max="11" width="5.6640625" customWidth="1"/>
    <col min="12" max="12" width="1.1640625" customWidth="1"/>
    <col min="13" max="13" width="4.83203125" customWidth="1"/>
    <col min="14" max="14" width="27.5" customWidth="1"/>
    <col min="15" max="15" width="5.5" customWidth="1"/>
    <col min="16" max="16" width="9.83203125" bestFit="1" customWidth="1"/>
    <col min="17" max="21" width="5.33203125" customWidth="1"/>
    <col min="22" max="22" width="5.6640625" customWidth="1"/>
    <col min="23" max="23" width="1.1640625" customWidth="1"/>
    <col min="24" max="24" width="5.5" customWidth="1"/>
    <col min="25" max="25" width="10.5" bestFit="1" customWidth="1"/>
    <col min="26" max="26" width="7.6640625" customWidth="1"/>
  </cols>
  <sheetData>
    <row r="1" spans="2:26" s="3" customFormat="1" ht="25" thickBot="1" x14ac:dyDescent="0.35">
      <c r="B1" s="6"/>
      <c r="C1" s="84" t="s">
        <v>656</v>
      </c>
      <c r="D1" s="84"/>
      <c r="F1" s="110"/>
      <c r="G1" s="79"/>
      <c r="H1" s="79"/>
      <c r="I1" s="79"/>
      <c r="J1" s="19"/>
      <c r="K1" s="19"/>
      <c r="L1" s="19"/>
      <c r="M1" s="19"/>
      <c r="N1" s="86" t="s">
        <v>657</v>
      </c>
      <c r="O1" s="84"/>
      <c r="P1" s="84"/>
      <c r="Q1" s="84"/>
      <c r="R1" s="19"/>
      <c r="S1" s="19"/>
      <c r="U1" s="19"/>
      <c r="V1" s="19"/>
      <c r="W1" s="19"/>
      <c r="X1" s="19"/>
      <c r="Y1" s="19"/>
      <c r="Z1" s="49"/>
    </row>
    <row r="2" spans="2:26" x14ac:dyDescent="0.2">
      <c r="B2" s="7"/>
      <c r="C2" s="77"/>
      <c r="D2" s="2"/>
      <c r="E2" s="50"/>
      <c r="F2" s="50"/>
      <c r="G2" s="50"/>
      <c r="H2" s="50"/>
      <c r="I2" s="50"/>
      <c r="J2" s="50"/>
      <c r="K2" s="50"/>
      <c r="L2" s="2"/>
      <c r="M2" s="7"/>
      <c r="N2" s="77"/>
      <c r="O2" s="50"/>
      <c r="P2" s="50"/>
      <c r="Q2" s="50"/>
      <c r="R2" s="50"/>
      <c r="S2" s="50"/>
      <c r="T2" s="3"/>
      <c r="U2" s="50"/>
      <c r="V2" s="50"/>
      <c r="W2" s="2"/>
      <c r="X2" s="50"/>
      <c r="Y2" s="50"/>
      <c r="Z2" s="50"/>
    </row>
    <row r="3" spans="2:26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2"/>
      <c r="M3" s="76"/>
      <c r="N3" s="78" t="s">
        <v>3</v>
      </c>
      <c r="O3" s="82"/>
      <c r="P3" s="83"/>
      <c r="Q3" s="2"/>
      <c r="R3" s="2"/>
      <c r="S3" s="2"/>
      <c r="U3" s="2"/>
      <c r="V3" s="2"/>
      <c r="W3" s="2"/>
      <c r="X3" s="2"/>
      <c r="Y3" s="2"/>
      <c r="Z3" s="2"/>
    </row>
    <row r="4" spans="2:26" x14ac:dyDescent="0.2">
      <c r="B4" s="6"/>
      <c r="C4" s="23" t="s">
        <v>8</v>
      </c>
      <c r="D4" s="80" t="s">
        <v>9</v>
      </c>
      <c r="E4" s="21" t="s">
        <v>573</v>
      </c>
      <c r="F4" s="51"/>
      <c r="G4" s="51"/>
      <c r="H4" s="51"/>
      <c r="I4" s="51"/>
      <c r="J4" s="51"/>
      <c r="K4" s="51"/>
      <c r="L4" s="5"/>
      <c r="M4" s="6"/>
      <c r="N4" s="23" t="s">
        <v>8</v>
      </c>
      <c r="O4" s="90" t="s">
        <v>9</v>
      </c>
      <c r="P4" s="89" t="s">
        <v>573</v>
      </c>
      <c r="Q4" s="51"/>
      <c r="R4" s="51"/>
      <c r="S4" s="51"/>
      <c r="T4" s="51"/>
      <c r="U4" s="51"/>
      <c r="V4" s="51"/>
      <c r="W4" s="5"/>
      <c r="X4" s="51"/>
      <c r="Y4" s="51"/>
      <c r="Z4" s="51"/>
    </row>
    <row r="5" spans="2:26" x14ac:dyDescent="0.2">
      <c r="B5" s="6" t="s">
        <v>502</v>
      </c>
      <c r="C5" s="29" t="s">
        <v>530</v>
      </c>
      <c r="D5" s="30"/>
      <c r="E5" s="85"/>
      <c r="F5" s="37"/>
      <c r="G5" s="37"/>
      <c r="H5" s="37"/>
      <c r="I5" s="37"/>
      <c r="J5" s="37"/>
      <c r="K5" s="37"/>
      <c r="L5" s="37"/>
      <c r="M5" s="6" t="s">
        <v>502</v>
      </c>
      <c r="N5" s="29" t="s">
        <v>519</v>
      </c>
      <c r="O5" s="88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x14ac:dyDescent="0.2">
      <c r="B6" s="6" t="s">
        <v>503</v>
      </c>
      <c r="C6" s="25" t="s">
        <v>421</v>
      </c>
      <c r="D6" s="33"/>
      <c r="E6" s="32"/>
      <c r="F6" s="37"/>
      <c r="G6" s="37"/>
      <c r="H6" s="37"/>
      <c r="I6" s="37"/>
      <c r="J6" s="37"/>
      <c r="K6" s="37"/>
      <c r="L6" s="37"/>
      <c r="M6" s="6" t="s">
        <v>503</v>
      </c>
      <c r="N6" s="25" t="s">
        <v>421</v>
      </c>
      <c r="O6" s="88"/>
      <c r="P6" s="33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x14ac:dyDescent="0.2">
      <c r="B7" s="6" t="s">
        <v>504</v>
      </c>
      <c r="C7" s="25" t="s">
        <v>387</v>
      </c>
      <c r="D7" s="33"/>
      <c r="E7" s="32"/>
      <c r="F7" s="37"/>
      <c r="G7" s="37"/>
      <c r="H7" s="37"/>
      <c r="I7" s="37"/>
      <c r="J7" s="37"/>
      <c r="K7" s="37"/>
      <c r="L7" s="37"/>
      <c r="M7" s="6" t="s">
        <v>504</v>
      </c>
      <c r="N7" s="25" t="s">
        <v>387</v>
      </c>
      <c r="O7" s="88"/>
      <c r="P7" s="33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x14ac:dyDescent="0.2">
      <c r="B8" s="6" t="s">
        <v>505</v>
      </c>
      <c r="C8" s="25" t="s">
        <v>6</v>
      </c>
      <c r="D8" s="33"/>
      <c r="E8" s="32"/>
      <c r="F8" s="37"/>
      <c r="G8" s="37"/>
      <c r="H8" s="37"/>
      <c r="I8" s="37"/>
      <c r="J8" s="37"/>
      <c r="K8" s="37"/>
      <c r="L8" s="37"/>
      <c r="M8" s="6" t="s">
        <v>505</v>
      </c>
      <c r="N8" s="25" t="s">
        <v>6</v>
      </c>
      <c r="O8" s="88"/>
      <c r="P8" s="33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x14ac:dyDescent="0.2">
      <c r="B9" s="6" t="s">
        <v>506</v>
      </c>
      <c r="C9" s="25" t="s">
        <v>487</v>
      </c>
      <c r="D9" s="33"/>
      <c r="E9" s="32"/>
      <c r="F9" s="37"/>
      <c r="G9" s="37"/>
      <c r="H9" s="37"/>
      <c r="I9" s="37"/>
      <c r="J9" s="37"/>
      <c r="K9" s="37"/>
      <c r="L9" s="37"/>
      <c r="M9" s="6" t="s">
        <v>506</v>
      </c>
      <c r="N9" s="25" t="s">
        <v>487</v>
      </c>
      <c r="O9" s="88"/>
      <c r="P9" s="3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x14ac:dyDescent="0.2">
      <c r="B10" s="6" t="s">
        <v>507</v>
      </c>
      <c r="C10" s="25" t="s">
        <v>500</v>
      </c>
      <c r="D10" s="33"/>
      <c r="E10" s="32"/>
      <c r="F10" s="37"/>
      <c r="G10" s="37"/>
      <c r="H10" s="37"/>
      <c r="I10" s="37"/>
      <c r="J10" s="37"/>
      <c r="K10" s="37"/>
      <c r="L10" s="37"/>
      <c r="M10" s="6" t="s">
        <v>507</v>
      </c>
      <c r="N10" s="25" t="s">
        <v>500</v>
      </c>
      <c r="O10" s="88"/>
      <c r="P10" s="33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2:26" x14ac:dyDescent="0.2">
      <c r="B11" s="6" t="s">
        <v>505</v>
      </c>
      <c r="C11" s="25" t="s">
        <v>494</v>
      </c>
      <c r="D11" s="33"/>
      <c r="E11" s="32"/>
      <c r="F11" s="99"/>
      <c r="G11" s="37"/>
      <c r="H11" s="37"/>
      <c r="I11" s="37"/>
      <c r="J11" s="37"/>
      <c r="K11" s="37"/>
      <c r="L11" s="37"/>
      <c r="M11" s="6" t="s">
        <v>505</v>
      </c>
      <c r="N11" s="25" t="s">
        <v>494</v>
      </c>
      <c r="O11" s="87"/>
      <c r="P11" s="32"/>
      <c r="Q11" s="99"/>
      <c r="R11" s="37"/>
      <c r="S11" s="37"/>
      <c r="T11" s="37"/>
      <c r="U11" s="37"/>
      <c r="V11" s="37"/>
      <c r="W11" s="37"/>
      <c r="X11" s="37"/>
      <c r="Y11" s="37"/>
      <c r="Z11" s="37"/>
    </row>
    <row r="12" spans="2:26" x14ac:dyDescent="0.2">
      <c r="B12" s="6"/>
      <c r="C12" s="25" t="s">
        <v>525</v>
      </c>
      <c r="D12" s="35"/>
      <c r="E12" s="36"/>
      <c r="F12" s="247" t="s">
        <v>572</v>
      </c>
      <c r="G12" s="248"/>
      <c r="H12" s="248"/>
      <c r="I12" s="248"/>
      <c r="J12" s="250"/>
      <c r="K12" s="100"/>
      <c r="L12" s="37"/>
      <c r="M12" s="6"/>
      <c r="N12" s="25" t="s">
        <v>525</v>
      </c>
      <c r="O12" s="87"/>
      <c r="P12" s="87"/>
      <c r="Q12" s="247" t="s">
        <v>572</v>
      </c>
      <c r="R12" s="248"/>
      <c r="S12" s="248"/>
      <c r="T12" s="248"/>
      <c r="U12" s="250"/>
      <c r="V12" s="100"/>
      <c r="W12" s="37"/>
      <c r="X12" s="37"/>
      <c r="Y12" s="37"/>
      <c r="Z12" s="37"/>
    </row>
    <row r="13" spans="2:26" x14ac:dyDescent="0.2">
      <c r="B13" s="6"/>
      <c r="C13" s="23" t="s">
        <v>655</v>
      </c>
      <c r="D13" s="20" t="s">
        <v>578</v>
      </c>
      <c r="E13" s="21" t="s">
        <v>579</v>
      </c>
      <c r="F13" s="81">
        <v>1</v>
      </c>
      <c r="G13" s="81">
        <v>2</v>
      </c>
      <c r="H13" s="81">
        <v>3</v>
      </c>
      <c r="I13" s="81">
        <v>4</v>
      </c>
      <c r="J13" s="107">
        <v>5</v>
      </c>
      <c r="K13" s="22" t="s">
        <v>573</v>
      </c>
      <c r="L13" s="45"/>
      <c r="M13" s="6"/>
      <c r="N13" s="23" t="s">
        <v>655</v>
      </c>
      <c r="O13" s="20" t="s">
        <v>578</v>
      </c>
      <c r="P13" s="21" t="s">
        <v>579</v>
      </c>
      <c r="Q13" s="81">
        <v>1</v>
      </c>
      <c r="R13" s="81">
        <v>2</v>
      </c>
      <c r="S13" s="81">
        <v>3</v>
      </c>
      <c r="T13" s="81">
        <v>4</v>
      </c>
      <c r="U13" s="107">
        <v>5</v>
      </c>
      <c r="V13" s="22" t="s">
        <v>573</v>
      </c>
      <c r="W13" s="5"/>
      <c r="X13" s="51"/>
      <c r="Y13" s="51"/>
      <c r="Z13" s="51"/>
    </row>
    <row r="14" spans="2:26" x14ac:dyDescent="0.2">
      <c r="B14" s="6" t="s">
        <v>508</v>
      </c>
      <c r="C14" s="25" t="s">
        <v>115</v>
      </c>
      <c r="D14" s="96">
        <v>1</v>
      </c>
      <c r="E14" s="32" t="s">
        <v>583</v>
      </c>
      <c r="K14" s="31"/>
      <c r="L14" s="46"/>
      <c r="M14" s="6" t="s">
        <v>508</v>
      </c>
      <c r="N14" s="25" t="s">
        <v>41</v>
      </c>
      <c r="O14" s="96">
        <v>1</v>
      </c>
      <c r="P14" s="32" t="s">
        <v>583</v>
      </c>
      <c r="V14" s="34"/>
      <c r="W14" s="37"/>
      <c r="X14" s="37"/>
      <c r="Y14" s="37"/>
      <c r="Z14" s="37"/>
    </row>
    <row r="15" spans="2:26" x14ac:dyDescent="0.2">
      <c r="B15" s="6"/>
      <c r="C15" s="25"/>
      <c r="D15" s="96">
        <v>2</v>
      </c>
      <c r="E15" s="32" t="s">
        <v>581</v>
      </c>
      <c r="K15" s="31"/>
      <c r="L15" s="46"/>
      <c r="M15" s="6"/>
      <c r="N15" s="25"/>
      <c r="O15" s="96">
        <v>2</v>
      </c>
      <c r="P15" s="32" t="s">
        <v>581</v>
      </c>
      <c r="V15" s="34"/>
      <c r="W15" s="37"/>
      <c r="X15" s="37"/>
      <c r="Y15" s="37"/>
      <c r="Z15" s="37"/>
    </row>
    <row r="16" spans="2:26" x14ac:dyDescent="0.2">
      <c r="B16" s="6"/>
      <c r="C16" s="25"/>
      <c r="D16" s="96">
        <v>3</v>
      </c>
      <c r="E16" s="32" t="s">
        <v>582</v>
      </c>
      <c r="K16" s="31"/>
      <c r="L16" s="46"/>
      <c r="M16" s="6"/>
      <c r="N16" s="25"/>
      <c r="O16" s="96">
        <v>3</v>
      </c>
      <c r="P16" s="32" t="s">
        <v>582</v>
      </c>
      <c r="V16" s="34"/>
      <c r="W16" s="37"/>
      <c r="X16" s="37"/>
      <c r="Y16" s="37"/>
      <c r="Z16" s="37"/>
    </row>
    <row r="17" spans="2:26" x14ac:dyDescent="0.2">
      <c r="B17" s="6"/>
      <c r="C17" s="25"/>
      <c r="D17" s="96">
        <v>4</v>
      </c>
      <c r="E17" s="32" t="s">
        <v>580</v>
      </c>
      <c r="K17" s="34"/>
      <c r="L17" s="46"/>
      <c r="M17" s="6"/>
      <c r="N17" s="25"/>
      <c r="O17" s="96">
        <v>4</v>
      </c>
      <c r="P17" s="32" t="s">
        <v>580</v>
      </c>
      <c r="V17" s="92"/>
      <c r="W17" s="37"/>
      <c r="X17" s="37"/>
      <c r="Y17" s="37"/>
      <c r="Z17" s="37"/>
    </row>
    <row r="18" spans="2:26" hidden="1" x14ac:dyDescent="0.2">
      <c r="C18" s="23" t="s">
        <v>655</v>
      </c>
      <c r="D18" s="20" t="s">
        <v>578</v>
      </c>
      <c r="E18" s="21" t="s">
        <v>579</v>
      </c>
      <c r="F18" s="81">
        <v>1</v>
      </c>
      <c r="G18" s="81">
        <v>2</v>
      </c>
      <c r="H18" s="81">
        <v>3</v>
      </c>
      <c r="I18" s="81">
        <v>4</v>
      </c>
      <c r="J18" s="107">
        <v>5</v>
      </c>
      <c r="K18" s="22" t="s">
        <v>573</v>
      </c>
      <c r="L18" s="45"/>
      <c r="M18" s="43"/>
      <c r="N18" s="23" t="s">
        <v>655</v>
      </c>
      <c r="O18" s="20" t="s">
        <v>578</v>
      </c>
      <c r="P18" s="21" t="s">
        <v>579</v>
      </c>
      <c r="Q18" s="81">
        <v>1</v>
      </c>
      <c r="R18" s="81">
        <v>2</v>
      </c>
      <c r="S18" s="81">
        <v>3</v>
      </c>
      <c r="T18" s="81">
        <v>4</v>
      </c>
      <c r="U18" s="107">
        <v>5</v>
      </c>
      <c r="V18" s="22" t="s">
        <v>573</v>
      </c>
      <c r="W18" s="5"/>
      <c r="X18" s="51"/>
      <c r="Y18" s="51"/>
      <c r="Z18" s="51"/>
    </row>
    <row r="19" spans="2:26" hidden="1" x14ac:dyDescent="0.2">
      <c r="C19" s="25" t="s">
        <v>115</v>
      </c>
      <c r="D19" s="96">
        <v>1</v>
      </c>
      <c r="E19" s="32" t="s">
        <v>583</v>
      </c>
      <c r="F19" s="32">
        <f>Calculator!F11</f>
        <v>115</v>
      </c>
      <c r="G19" s="32">
        <f>Calculator!F12</f>
        <v>120</v>
      </c>
      <c r="H19" s="32">
        <f>Calculator!F13</f>
        <v>125</v>
      </c>
      <c r="I19" s="32">
        <f>Calculator!F14</f>
        <v>130</v>
      </c>
      <c r="J19" s="105">
        <f>Calculator!F15</f>
        <v>135</v>
      </c>
      <c r="K19" s="31"/>
      <c r="L19" s="46"/>
      <c r="M19" s="43"/>
      <c r="N19" s="25" t="s">
        <v>41</v>
      </c>
      <c r="O19" s="96">
        <v>1</v>
      </c>
      <c r="P19" s="32" t="s">
        <v>583</v>
      </c>
      <c r="Q19" s="32">
        <f>Calculator!U11</f>
        <v>60</v>
      </c>
      <c r="R19" s="32">
        <f>Calculator!U12</f>
        <v>65</v>
      </c>
      <c r="S19" s="32">
        <f>Calculator!U13</f>
        <v>70</v>
      </c>
      <c r="T19" s="32">
        <f>Calculator!U14</f>
        <v>50</v>
      </c>
      <c r="U19" s="105">
        <f>Calculator!U15</f>
        <v>50</v>
      </c>
      <c r="V19" s="34"/>
      <c r="W19" s="37"/>
      <c r="X19" s="37"/>
      <c r="Y19" s="37"/>
      <c r="Z19" s="37"/>
    </row>
    <row r="20" spans="2:26" hidden="1" x14ac:dyDescent="0.2">
      <c r="C20" s="25"/>
      <c r="D20" s="96">
        <v>2</v>
      </c>
      <c r="E20" s="32" t="s">
        <v>581</v>
      </c>
      <c r="F20" s="32">
        <f>Calculator!F18</f>
        <v>90</v>
      </c>
      <c r="G20" s="32">
        <f>Calculator!F19</f>
        <v>105</v>
      </c>
      <c r="H20" s="32">
        <f>Calculator!F20</f>
        <v>115</v>
      </c>
      <c r="I20" s="32">
        <f>Calculator!F21</f>
        <v>75</v>
      </c>
      <c r="J20" s="105">
        <f>Calculator!F22</f>
        <v>75</v>
      </c>
      <c r="K20" s="31"/>
      <c r="L20" s="46"/>
      <c r="M20" s="43"/>
      <c r="N20" s="25"/>
      <c r="O20" s="96">
        <v>2</v>
      </c>
      <c r="P20" s="32" t="s">
        <v>581</v>
      </c>
      <c r="Q20" s="32">
        <f>Calculator!U18</f>
        <v>75</v>
      </c>
      <c r="R20" s="32">
        <f>Calculator!U19</f>
        <v>75</v>
      </c>
      <c r="S20" s="32">
        <f>Calculator!U20</f>
        <v>80</v>
      </c>
      <c r="T20" s="32">
        <f>Calculator!U21</f>
        <v>85</v>
      </c>
      <c r="U20" s="105">
        <f>Calculator!U22</f>
        <v>85</v>
      </c>
      <c r="V20" s="34"/>
      <c r="W20" s="37"/>
      <c r="X20" s="37"/>
      <c r="Y20" s="37"/>
      <c r="Z20" s="37"/>
    </row>
    <row r="21" spans="2:26" hidden="1" x14ac:dyDescent="0.2">
      <c r="C21" s="25"/>
      <c r="D21" s="96">
        <v>3</v>
      </c>
      <c r="E21" s="32" t="s">
        <v>582</v>
      </c>
      <c r="F21" s="32">
        <f>Calculator!F25</f>
        <v>105</v>
      </c>
      <c r="G21" s="32">
        <f>Calculator!F26</f>
        <v>115</v>
      </c>
      <c r="H21" s="32">
        <f>Calculator!F27</f>
        <v>130</v>
      </c>
      <c r="I21" s="32">
        <f>Calculator!F28</f>
        <v>135</v>
      </c>
      <c r="J21" s="105">
        <f>Calculator!F29</f>
        <v>145</v>
      </c>
      <c r="K21" s="31"/>
      <c r="L21" s="46"/>
      <c r="M21" s="43"/>
      <c r="N21" s="25"/>
      <c r="O21" s="96">
        <v>3</v>
      </c>
      <c r="P21" s="32" t="s">
        <v>582</v>
      </c>
      <c r="Q21" s="32">
        <f>Calculator!U25</f>
        <v>60</v>
      </c>
      <c r="R21" s="32">
        <f>Calculator!U26</f>
        <v>65</v>
      </c>
      <c r="S21" s="32">
        <f>Calculator!U27</f>
        <v>70</v>
      </c>
      <c r="T21" s="32">
        <f>Calculator!U28</f>
        <v>50</v>
      </c>
      <c r="U21" s="105">
        <f>Calculator!U29</f>
        <v>50</v>
      </c>
      <c r="V21" s="34"/>
      <c r="W21" s="37"/>
      <c r="X21" s="37"/>
      <c r="Y21" s="37"/>
      <c r="Z21" s="37"/>
    </row>
    <row r="22" spans="2:26" hidden="1" x14ac:dyDescent="0.2">
      <c r="C22" s="25"/>
      <c r="D22" s="96">
        <v>4</v>
      </c>
      <c r="E22" s="32" t="s">
        <v>580</v>
      </c>
      <c r="F22" s="36">
        <f>Calculator!F32</f>
        <v>90</v>
      </c>
      <c r="G22" s="36">
        <f>Calculator!F33</f>
        <v>115</v>
      </c>
      <c r="H22" s="36">
        <f>Calculator!F34</f>
        <v>120</v>
      </c>
      <c r="I22" s="36" t="s">
        <v>586</v>
      </c>
      <c r="J22" s="106" t="s">
        <v>586</v>
      </c>
      <c r="K22" s="34"/>
      <c r="L22" s="46"/>
      <c r="M22" s="43"/>
      <c r="N22" s="25"/>
      <c r="O22" s="96">
        <v>4</v>
      </c>
      <c r="P22" s="32" t="s">
        <v>580</v>
      </c>
      <c r="Q22" s="36">
        <f>Calculator!U32</f>
        <v>70</v>
      </c>
      <c r="R22" s="36">
        <f>Calculator!U33</f>
        <v>75</v>
      </c>
      <c r="S22" s="36">
        <f>Calculator!U34</f>
        <v>85</v>
      </c>
      <c r="T22" s="36" t="s">
        <v>586</v>
      </c>
      <c r="U22" s="106" t="s">
        <v>586</v>
      </c>
      <c r="V22" s="92"/>
      <c r="W22" s="37"/>
      <c r="X22" s="37"/>
      <c r="Y22" s="37"/>
      <c r="Z22" s="37"/>
    </row>
    <row r="23" spans="2:26" x14ac:dyDescent="0.2">
      <c r="B23" s="6"/>
      <c r="C23" s="23" t="s">
        <v>533</v>
      </c>
      <c r="D23" s="20" t="s">
        <v>9</v>
      </c>
      <c r="E23" s="18" t="s">
        <v>573</v>
      </c>
      <c r="F23" s="81" t="s">
        <v>651</v>
      </c>
      <c r="G23" s="81" t="s">
        <v>652</v>
      </c>
      <c r="H23" s="81" t="s">
        <v>653</v>
      </c>
      <c r="I23" s="109" t="s">
        <v>654</v>
      </c>
      <c r="J23" s="101">
        <v>5</v>
      </c>
      <c r="K23" s="101"/>
      <c r="L23" s="5"/>
      <c r="M23" s="6"/>
      <c r="N23" s="23" t="s">
        <v>533</v>
      </c>
      <c r="O23" s="20" t="s">
        <v>9</v>
      </c>
      <c r="P23" s="20" t="s">
        <v>573</v>
      </c>
      <c r="Q23" s="81" t="s">
        <v>651</v>
      </c>
      <c r="R23" s="81" t="s">
        <v>652</v>
      </c>
      <c r="S23" s="81" t="s">
        <v>653</v>
      </c>
      <c r="T23" s="109" t="s">
        <v>654</v>
      </c>
      <c r="U23" s="108"/>
      <c r="V23" s="51"/>
      <c r="W23" s="5"/>
      <c r="X23" s="51"/>
      <c r="Y23" s="51"/>
      <c r="Z23" s="51"/>
    </row>
    <row r="24" spans="2:26" x14ac:dyDescent="0.2">
      <c r="B24" s="6" t="s">
        <v>534</v>
      </c>
      <c r="C24" s="25" t="s">
        <v>169</v>
      </c>
      <c r="D24" s="33">
        <v>4</v>
      </c>
      <c r="E24" s="32">
        <v>10</v>
      </c>
      <c r="F24" s="32"/>
      <c r="G24" s="32"/>
      <c r="H24" s="32"/>
      <c r="I24" s="85"/>
      <c r="J24" s="37"/>
      <c r="K24" s="31"/>
      <c r="L24" s="37"/>
      <c r="M24" s="6" t="s">
        <v>534</v>
      </c>
      <c r="N24" s="25" t="s">
        <v>79</v>
      </c>
      <c r="O24" s="33">
        <v>4</v>
      </c>
      <c r="P24" s="32" t="s">
        <v>645</v>
      </c>
      <c r="Q24" s="33"/>
      <c r="R24" s="32"/>
      <c r="S24" s="33"/>
      <c r="T24" s="33"/>
      <c r="U24" s="87"/>
      <c r="V24" s="37"/>
      <c r="W24" s="37"/>
      <c r="X24" s="37"/>
      <c r="Y24" s="37"/>
      <c r="Z24" s="37"/>
    </row>
    <row r="25" spans="2:26" x14ac:dyDescent="0.2">
      <c r="B25" s="6" t="s">
        <v>673</v>
      </c>
      <c r="C25" s="25" t="s">
        <v>547</v>
      </c>
      <c r="D25" s="33">
        <v>4</v>
      </c>
      <c r="E25" s="32">
        <v>10</v>
      </c>
      <c r="F25" s="32"/>
      <c r="G25" s="32"/>
      <c r="H25" s="32"/>
      <c r="I25" s="33"/>
      <c r="J25" s="37"/>
      <c r="K25" s="31"/>
      <c r="L25" s="37"/>
      <c r="M25" s="6" t="s">
        <v>673</v>
      </c>
      <c r="N25" s="25" t="s">
        <v>59</v>
      </c>
      <c r="O25" s="33">
        <v>4</v>
      </c>
      <c r="P25" s="32" t="s">
        <v>645</v>
      </c>
      <c r="Q25" s="33"/>
      <c r="R25" s="32"/>
      <c r="S25" s="33"/>
      <c r="T25" s="33"/>
      <c r="U25" s="87"/>
      <c r="V25" s="37"/>
      <c r="W25" s="37"/>
      <c r="X25" s="37"/>
      <c r="Y25" s="37"/>
      <c r="Z25" s="37"/>
    </row>
    <row r="26" spans="2:26" x14ac:dyDescent="0.2">
      <c r="B26" s="6"/>
      <c r="C26" s="25"/>
      <c r="D26" s="33"/>
      <c r="E26" s="32"/>
      <c r="F26" s="32"/>
      <c r="G26" s="32"/>
      <c r="H26" s="32"/>
      <c r="I26" s="33"/>
      <c r="J26" s="37"/>
      <c r="K26" s="31"/>
      <c r="L26" s="37"/>
      <c r="M26" s="6"/>
      <c r="N26" s="25"/>
      <c r="O26" s="33"/>
      <c r="P26" s="32"/>
      <c r="Q26" s="33"/>
      <c r="R26" s="32"/>
      <c r="S26" s="33"/>
      <c r="T26" s="33"/>
      <c r="U26" s="87"/>
      <c r="V26" s="37"/>
      <c r="W26" s="37"/>
      <c r="X26" s="37"/>
      <c r="Y26" s="37"/>
      <c r="Z26" s="37"/>
    </row>
    <row r="27" spans="2:26" x14ac:dyDescent="0.2">
      <c r="B27" s="6" t="s">
        <v>509</v>
      </c>
      <c r="C27" s="25" t="s">
        <v>143</v>
      </c>
      <c r="D27" s="27">
        <v>4</v>
      </c>
      <c r="E27" s="28">
        <v>15</v>
      </c>
      <c r="F27" s="28"/>
      <c r="G27" s="28"/>
      <c r="H27" s="28"/>
      <c r="I27" s="27"/>
      <c r="J27" s="37"/>
      <c r="K27" s="37"/>
      <c r="L27" s="37"/>
      <c r="M27" s="6" t="s">
        <v>509</v>
      </c>
      <c r="N27" s="25" t="s">
        <v>51</v>
      </c>
      <c r="O27" s="27">
        <v>5</v>
      </c>
      <c r="P27" s="28">
        <v>10</v>
      </c>
      <c r="Q27" s="27"/>
      <c r="R27" s="28"/>
      <c r="S27" s="27"/>
      <c r="T27" s="27"/>
      <c r="U27" s="99"/>
      <c r="V27" s="37"/>
      <c r="W27" s="37"/>
      <c r="X27" s="37"/>
      <c r="Y27" s="37"/>
      <c r="Z27" s="37"/>
    </row>
    <row r="28" spans="2:26" x14ac:dyDescent="0.2">
      <c r="B28" s="6" t="s">
        <v>510</v>
      </c>
      <c r="C28" s="25" t="s">
        <v>175</v>
      </c>
      <c r="D28" s="33">
        <v>4</v>
      </c>
      <c r="E28" s="32">
        <v>12</v>
      </c>
      <c r="F28" s="32"/>
      <c r="G28" s="32"/>
      <c r="H28" s="32"/>
      <c r="I28" s="33"/>
      <c r="J28" s="37"/>
      <c r="K28" s="31"/>
      <c r="L28" s="37"/>
      <c r="M28" s="6" t="s">
        <v>510</v>
      </c>
      <c r="N28" s="25"/>
      <c r="O28" s="33"/>
      <c r="P28" s="32"/>
      <c r="Q28" s="33"/>
      <c r="R28" s="32"/>
      <c r="S28" s="33"/>
      <c r="T28" s="33"/>
      <c r="U28" s="87"/>
      <c r="V28" s="37"/>
      <c r="W28" s="37"/>
      <c r="X28" s="37"/>
      <c r="Y28" s="37"/>
      <c r="Z28" s="37"/>
    </row>
    <row r="29" spans="2:26" x14ac:dyDescent="0.2">
      <c r="B29" s="6"/>
      <c r="C29" s="25"/>
      <c r="D29" s="33"/>
      <c r="E29" s="32"/>
      <c r="F29" s="32"/>
      <c r="G29" s="32"/>
      <c r="H29" s="32"/>
      <c r="I29" s="33"/>
      <c r="J29" s="37"/>
      <c r="K29" s="31"/>
      <c r="L29" s="37"/>
      <c r="M29" s="6"/>
      <c r="N29" s="25" t="s">
        <v>254</v>
      </c>
      <c r="O29" s="33">
        <v>2</v>
      </c>
      <c r="P29" s="32" t="s">
        <v>648</v>
      </c>
      <c r="Q29" s="33"/>
      <c r="R29" s="32"/>
      <c r="S29" s="33"/>
      <c r="T29" s="33"/>
      <c r="U29" s="87"/>
      <c r="V29" s="37"/>
      <c r="W29" s="37"/>
      <c r="X29" s="37"/>
      <c r="Y29" s="37"/>
      <c r="Z29" s="37"/>
    </row>
    <row r="30" spans="2:26" x14ac:dyDescent="0.2">
      <c r="B30" s="6" t="s">
        <v>512</v>
      </c>
      <c r="C30" s="25" t="s">
        <v>160</v>
      </c>
      <c r="D30" s="33">
        <v>2</v>
      </c>
      <c r="E30" s="32">
        <v>12</v>
      </c>
      <c r="F30" s="32"/>
      <c r="G30" s="32"/>
      <c r="H30" s="32"/>
      <c r="I30" s="33"/>
      <c r="J30" s="37"/>
      <c r="K30" s="31"/>
      <c r="L30" s="37"/>
      <c r="M30" s="6" t="s">
        <v>512</v>
      </c>
      <c r="N30" s="25" t="s">
        <v>43</v>
      </c>
      <c r="O30" s="33">
        <v>2</v>
      </c>
      <c r="P30" s="32">
        <v>12</v>
      </c>
      <c r="Q30" s="33"/>
      <c r="R30" s="32"/>
      <c r="S30" s="33"/>
      <c r="T30" s="33"/>
      <c r="U30" s="87"/>
      <c r="V30" s="37"/>
      <c r="W30" s="37"/>
      <c r="X30" s="37"/>
      <c r="Y30" s="37"/>
      <c r="Z30" s="37"/>
    </row>
    <row r="31" spans="2:26" ht="16" thickBot="1" x14ac:dyDescent="0.25">
      <c r="B31" s="6" t="s">
        <v>513</v>
      </c>
      <c r="C31" s="25" t="s">
        <v>118</v>
      </c>
      <c r="D31" s="33">
        <v>2</v>
      </c>
      <c r="E31" s="32">
        <v>15</v>
      </c>
      <c r="F31" s="93"/>
      <c r="G31" s="93"/>
      <c r="H31" s="93"/>
      <c r="I31" s="94"/>
      <c r="J31" s="37"/>
      <c r="K31" s="31"/>
      <c r="L31" s="37"/>
      <c r="M31" s="6" t="s">
        <v>513</v>
      </c>
      <c r="N31" s="25"/>
      <c r="O31" s="33"/>
      <c r="P31" s="32"/>
      <c r="Q31" s="94"/>
      <c r="R31" s="93"/>
      <c r="S31" s="94"/>
      <c r="T31" s="94"/>
      <c r="U31" s="87"/>
      <c r="V31" s="37"/>
      <c r="W31" s="37"/>
      <c r="X31" s="37"/>
      <c r="Y31" s="37"/>
      <c r="Z31" s="37"/>
    </row>
    <row r="32" spans="2:26" x14ac:dyDescent="0.2">
      <c r="B32" s="6"/>
      <c r="C32" s="23" t="s">
        <v>12</v>
      </c>
      <c r="D32" s="20" t="s">
        <v>9</v>
      </c>
      <c r="E32" s="23" t="s">
        <v>573</v>
      </c>
      <c r="F32" s="51"/>
      <c r="G32" s="51"/>
      <c r="H32" s="51"/>
      <c r="I32" s="51"/>
      <c r="J32" s="51"/>
      <c r="K32" s="51"/>
      <c r="L32" s="5"/>
      <c r="M32" s="6"/>
      <c r="N32" s="23" t="s">
        <v>12</v>
      </c>
      <c r="O32" s="20" t="s">
        <v>9</v>
      </c>
      <c r="P32" s="23" t="s">
        <v>573</v>
      </c>
      <c r="Q32" s="51"/>
      <c r="R32" s="51"/>
      <c r="S32" s="51"/>
      <c r="T32" s="51"/>
      <c r="U32" s="51"/>
      <c r="V32" s="51"/>
      <c r="W32" s="5"/>
      <c r="X32" s="51"/>
      <c r="Y32" s="51"/>
      <c r="Z32" s="51"/>
    </row>
    <row r="33" spans="2:26" x14ac:dyDescent="0.2">
      <c r="B33" s="6" t="s">
        <v>669</v>
      </c>
      <c r="C33" s="25" t="s">
        <v>1</v>
      </c>
      <c r="D33" s="33"/>
      <c r="E33" s="25"/>
      <c r="F33" s="37"/>
      <c r="G33" s="37"/>
      <c r="H33" s="37"/>
      <c r="I33" s="37"/>
      <c r="J33" s="37"/>
      <c r="K33" s="37"/>
      <c r="L33" s="37"/>
      <c r="M33" s="6" t="s">
        <v>669</v>
      </c>
      <c r="N33" s="25" t="s">
        <v>1</v>
      </c>
      <c r="O33" s="33"/>
      <c r="P33" s="25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x14ac:dyDescent="0.2">
      <c r="B34" s="6" t="s">
        <v>670</v>
      </c>
      <c r="C34" s="25" t="s">
        <v>2</v>
      </c>
      <c r="D34" s="33"/>
      <c r="E34" s="25"/>
      <c r="F34" s="37"/>
      <c r="G34" s="37"/>
      <c r="H34" s="37"/>
      <c r="I34" s="37"/>
      <c r="J34" s="37"/>
      <c r="K34" s="37"/>
      <c r="L34" s="31"/>
      <c r="M34" s="6" t="s">
        <v>670</v>
      </c>
      <c r="N34" s="25" t="s">
        <v>2</v>
      </c>
      <c r="O34" s="33"/>
      <c r="P34" s="25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ht="16" thickBot="1" x14ac:dyDescent="0.25">
      <c r="B35" s="7"/>
      <c r="C35" s="26"/>
      <c r="D35" s="39"/>
      <c r="E35" s="95"/>
      <c r="F35" s="52"/>
      <c r="G35" s="52"/>
      <c r="H35" s="52"/>
      <c r="I35" s="52"/>
      <c r="J35" s="52"/>
      <c r="K35" s="52"/>
      <c r="L35" s="91"/>
      <c r="M35" s="7"/>
      <c r="N35" s="26"/>
      <c r="O35" s="39"/>
      <c r="P35" s="95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x14ac:dyDescent="0.2">
      <c r="L36" s="3"/>
      <c r="T36" s="3"/>
      <c r="U36" s="3"/>
    </row>
  </sheetData>
  <mergeCells count="2">
    <mergeCell ref="F12:J12"/>
    <mergeCell ref="Q12:U12"/>
  </mergeCells>
  <dataValidations count="1">
    <dataValidation type="list" allowBlank="1" showInputMessage="1" showErrorMessage="1" sqref="N5:P12">
      <formula1>$E$2:$E$132</formula1>
    </dataValidation>
  </dataValidations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Data'!$Q$3:$Q$5</xm:f>
          </x14:formula1>
          <xm:sqref>C33:C35 N33:N35</xm:sqref>
        </x14:dataValidation>
        <x14:dataValidation type="list" allowBlank="1" showInputMessage="1" showErrorMessage="1">
          <x14:formula1>
            <xm:f>'Background Data'!$A$2:$A$496</xm:f>
          </x14:formula1>
          <xm:sqref>C24:C31 N24:N31</xm:sqref>
        </x14:dataValidation>
        <x14:dataValidation type="list" allowBlank="1" showInputMessage="1" showErrorMessage="1">
          <x14:formula1>
            <xm:f>'Background Data'!$A$2:$A$204</xm:f>
          </x14:formula1>
          <xm:sqref>C19:C22 N14:N17 C14:C17 N19:N22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B1:Z36"/>
  <sheetViews>
    <sheetView workbookViewId="0">
      <selection activeCell="X25" sqref="X25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9.83203125" bestFit="1" customWidth="1"/>
    <col min="6" max="10" width="5.33203125" customWidth="1"/>
    <col min="11" max="11" width="5.6640625" customWidth="1"/>
    <col min="12" max="12" width="1.1640625" customWidth="1"/>
    <col min="13" max="13" width="4.83203125" customWidth="1"/>
    <col min="14" max="14" width="27.5" customWidth="1"/>
    <col min="15" max="15" width="5.5" customWidth="1"/>
    <col min="16" max="16" width="9.83203125" bestFit="1" customWidth="1"/>
    <col min="17" max="21" width="5.33203125" customWidth="1"/>
    <col min="22" max="22" width="5.6640625" customWidth="1"/>
    <col min="23" max="23" width="1.1640625" customWidth="1"/>
    <col min="24" max="24" width="5.5" customWidth="1"/>
    <col min="25" max="25" width="10.5" bestFit="1" customWidth="1"/>
    <col min="26" max="26" width="7.6640625" customWidth="1"/>
  </cols>
  <sheetData>
    <row r="1" spans="2:26" s="3" customFormat="1" ht="25" thickBot="1" x14ac:dyDescent="0.35">
      <c r="B1" s="6"/>
      <c r="C1" s="84" t="s">
        <v>528</v>
      </c>
      <c r="D1" s="84"/>
      <c r="F1" s="79"/>
      <c r="G1" s="79"/>
      <c r="H1" s="79"/>
      <c r="I1" s="79"/>
      <c r="J1" s="19"/>
      <c r="K1" s="19"/>
      <c r="L1" s="19"/>
      <c r="M1" s="19"/>
      <c r="N1" s="86" t="s">
        <v>529</v>
      </c>
      <c r="O1" s="84"/>
      <c r="P1" s="84"/>
      <c r="Q1" s="84"/>
      <c r="R1" s="19"/>
      <c r="S1" s="19"/>
      <c r="U1" s="19"/>
      <c r="V1" s="19"/>
      <c r="W1" s="19"/>
      <c r="X1" s="19"/>
      <c r="Y1" s="19"/>
      <c r="Z1" s="49"/>
    </row>
    <row r="2" spans="2:26" x14ac:dyDescent="0.2">
      <c r="B2" s="7"/>
      <c r="C2" s="77"/>
      <c r="D2" s="2"/>
      <c r="E2" s="50"/>
      <c r="F2" s="50"/>
      <c r="G2" s="50"/>
      <c r="H2" s="50"/>
      <c r="I2" s="50"/>
      <c r="J2" s="50"/>
      <c r="K2" s="50"/>
      <c r="L2" s="2"/>
      <c r="M2" s="7"/>
      <c r="N2" s="77"/>
      <c r="O2" s="50"/>
      <c r="P2" s="50"/>
      <c r="Q2" s="50"/>
      <c r="R2" s="50"/>
      <c r="S2" s="50"/>
      <c r="T2" s="3"/>
      <c r="U2" s="50"/>
      <c r="V2" s="50"/>
      <c r="W2" s="2"/>
      <c r="X2" s="50"/>
      <c r="Y2" s="50"/>
      <c r="Z2" s="50"/>
    </row>
    <row r="3" spans="2:26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2"/>
      <c r="M3" s="76"/>
      <c r="N3" s="78" t="s">
        <v>3</v>
      </c>
      <c r="O3" s="82"/>
      <c r="P3" s="83"/>
      <c r="Q3" s="2"/>
      <c r="R3" s="2"/>
      <c r="S3" s="2"/>
      <c r="U3" s="2"/>
      <c r="V3" s="2"/>
      <c r="W3" s="2"/>
      <c r="X3" s="2"/>
      <c r="Y3" s="2"/>
      <c r="Z3" s="2"/>
    </row>
    <row r="4" spans="2:26" x14ac:dyDescent="0.2">
      <c r="B4" s="6"/>
      <c r="C4" s="23" t="s">
        <v>8</v>
      </c>
      <c r="D4" s="80" t="s">
        <v>9</v>
      </c>
      <c r="E4" s="21" t="s">
        <v>573</v>
      </c>
      <c r="F4" s="51"/>
      <c r="G4" s="51"/>
      <c r="H4" s="51"/>
      <c r="I4" s="51"/>
      <c r="J4" s="51"/>
      <c r="K4" s="51"/>
      <c r="L4" s="5"/>
      <c r="M4" s="6"/>
      <c r="N4" s="23" t="s">
        <v>8</v>
      </c>
      <c r="O4" s="90" t="s">
        <v>9</v>
      </c>
      <c r="P4" s="89" t="s">
        <v>573</v>
      </c>
      <c r="Q4" s="51"/>
      <c r="R4" s="51"/>
      <c r="S4" s="51"/>
      <c r="T4" s="51"/>
      <c r="U4" s="51"/>
      <c r="V4" s="51"/>
      <c r="W4" s="5"/>
      <c r="X4" s="51"/>
      <c r="Y4" s="51"/>
      <c r="Z4" s="51"/>
    </row>
    <row r="5" spans="2:26" x14ac:dyDescent="0.2">
      <c r="B5" s="6" t="s">
        <v>502</v>
      </c>
      <c r="C5" s="29" t="s">
        <v>530</v>
      </c>
      <c r="D5" s="30"/>
      <c r="E5" s="85"/>
      <c r="F5" s="37"/>
      <c r="G5" s="37"/>
      <c r="H5" s="37"/>
      <c r="I5" s="37"/>
      <c r="J5" s="37"/>
      <c r="K5" s="37"/>
      <c r="L5" s="37"/>
      <c r="M5" s="6" t="s">
        <v>502</v>
      </c>
      <c r="N5" s="29" t="s">
        <v>519</v>
      </c>
      <c r="O5" s="88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x14ac:dyDescent="0.2">
      <c r="B6" s="6" t="s">
        <v>503</v>
      </c>
      <c r="C6" s="25" t="s">
        <v>421</v>
      </c>
      <c r="D6" s="33"/>
      <c r="E6" s="32"/>
      <c r="F6" s="37"/>
      <c r="G6" s="37"/>
      <c r="H6" s="37"/>
      <c r="I6" s="37"/>
      <c r="J6" s="37"/>
      <c r="K6" s="37"/>
      <c r="L6" s="37"/>
      <c r="M6" s="6" t="s">
        <v>503</v>
      </c>
      <c r="N6" s="25" t="s">
        <v>421</v>
      </c>
      <c r="O6" s="88"/>
      <c r="P6" s="33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x14ac:dyDescent="0.2">
      <c r="B7" s="6" t="s">
        <v>504</v>
      </c>
      <c r="C7" s="25" t="s">
        <v>387</v>
      </c>
      <c r="D7" s="33"/>
      <c r="E7" s="32"/>
      <c r="F7" s="37"/>
      <c r="G7" s="37"/>
      <c r="H7" s="37"/>
      <c r="I7" s="37"/>
      <c r="J7" s="37"/>
      <c r="K7" s="37"/>
      <c r="L7" s="37"/>
      <c r="M7" s="6" t="s">
        <v>504</v>
      </c>
      <c r="N7" s="25" t="s">
        <v>387</v>
      </c>
      <c r="O7" s="88"/>
      <c r="P7" s="33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x14ac:dyDescent="0.2">
      <c r="B8" s="6" t="s">
        <v>505</v>
      </c>
      <c r="C8" s="25" t="s">
        <v>6</v>
      </c>
      <c r="D8" s="33"/>
      <c r="E8" s="32"/>
      <c r="F8" s="37"/>
      <c r="G8" s="37"/>
      <c r="H8" s="37"/>
      <c r="I8" s="37"/>
      <c r="J8" s="37"/>
      <c r="K8" s="37"/>
      <c r="L8" s="37"/>
      <c r="M8" s="6" t="s">
        <v>505</v>
      </c>
      <c r="N8" s="25" t="s">
        <v>6</v>
      </c>
      <c r="O8" s="88"/>
      <c r="P8" s="33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x14ac:dyDescent="0.2">
      <c r="B9" s="6" t="s">
        <v>506</v>
      </c>
      <c r="C9" s="25" t="s">
        <v>487</v>
      </c>
      <c r="D9" s="33"/>
      <c r="E9" s="32"/>
      <c r="F9" s="37"/>
      <c r="G9" s="37"/>
      <c r="H9" s="37"/>
      <c r="I9" s="37"/>
      <c r="J9" s="37"/>
      <c r="K9" s="37"/>
      <c r="L9" s="37"/>
      <c r="M9" s="6" t="s">
        <v>506</v>
      </c>
      <c r="N9" s="25" t="s">
        <v>487</v>
      </c>
      <c r="O9" s="88"/>
      <c r="P9" s="3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x14ac:dyDescent="0.2">
      <c r="B10" s="6" t="s">
        <v>507</v>
      </c>
      <c r="C10" s="25" t="s">
        <v>500</v>
      </c>
      <c r="D10" s="33"/>
      <c r="E10" s="32"/>
      <c r="F10" s="37"/>
      <c r="G10" s="37"/>
      <c r="H10" s="37"/>
      <c r="I10" s="37"/>
      <c r="J10" s="37"/>
      <c r="K10" s="37"/>
      <c r="L10" s="37"/>
      <c r="M10" s="6" t="s">
        <v>507</v>
      </c>
      <c r="N10" s="25" t="s">
        <v>500</v>
      </c>
      <c r="O10" s="88"/>
      <c r="P10" s="33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2:26" x14ac:dyDescent="0.2">
      <c r="B11" s="6" t="s">
        <v>505</v>
      </c>
      <c r="C11" s="25" t="s">
        <v>494</v>
      </c>
      <c r="D11" s="33"/>
      <c r="E11" s="32"/>
      <c r="F11" s="99"/>
      <c r="G11" s="37"/>
      <c r="H11" s="37"/>
      <c r="I11" s="37"/>
      <c r="J11" s="37"/>
      <c r="K11" s="37"/>
      <c r="L11" s="37"/>
      <c r="M11" s="6" t="s">
        <v>505</v>
      </c>
      <c r="N11" s="25" t="s">
        <v>494</v>
      </c>
      <c r="O11" s="87"/>
      <c r="P11" s="32"/>
      <c r="Q11" s="99"/>
      <c r="R11" s="37"/>
      <c r="S11" s="37"/>
      <c r="T11" s="37"/>
      <c r="U11" s="37"/>
      <c r="V11" s="37"/>
      <c r="W11" s="37"/>
      <c r="X11" s="37"/>
      <c r="Y11" s="37"/>
      <c r="Z11" s="37"/>
    </row>
    <row r="12" spans="2:26" x14ac:dyDescent="0.2">
      <c r="B12" s="6"/>
      <c r="C12" s="25" t="s">
        <v>525</v>
      </c>
      <c r="D12" s="35"/>
      <c r="E12" s="36"/>
      <c r="F12" s="247" t="s">
        <v>572</v>
      </c>
      <c r="G12" s="248"/>
      <c r="H12" s="248"/>
      <c r="I12" s="248"/>
      <c r="J12" s="250"/>
      <c r="K12" s="100"/>
      <c r="L12" s="37"/>
      <c r="M12" s="6"/>
      <c r="N12" s="25" t="s">
        <v>525</v>
      </c>
      <c r="O12" s="87"/>
      <c r="P12" s="87"/>
      <c r="Q12" s="247" t="s">
        <v>572</v>
      </c>
      <c r="R12" s="248"/>
      <c r="S12" s="248"/>
      <c r="T12" s="248"/>
      <c r="U12" s="250"/>
      <c r="V12" s="100"/>
      <c r="W12" s="37"/>
      <c r="X12" s="37"/>
      <c r="Y12" s="37"/>
      <c r="Z12" s="37"/>
    </row>
    <row r="13" spans="2:26" x14ac:dyDescent="0.2">
      <c r="B13" s="6"/>
      <c r="C13" s="23" t="s">
        <v>587</v>
      </c>
      <c r="D13" s="20" t="s">
        <v>578</v>
      </c>
      <c r="E13" s="21" t="s">
        <v>579</v>
      </c>
      <c r="F13" s="21">
        <v>1</v>
      </c>
      <c r="G13" s="21">
        <v>2</v>
      </c>
      <c r="H13" s="21">
        <v>3</v>
      </c>
      <c r="I13" s="21">
        <v>4</v>
      </c>
      <c r="J13" s="104">
        <v>5</v>
      </c>
      <c r="K13" s="98" t="s">
        <v>573</v>
      </c>
      <c r="L13" s="45"/>
      <c r="M13" s="6"/>
      <c r="N13" s="23" t="s">
        <v>587</v>
      </c>
      <c r="O13" s="18" t="s">
        <v>578</v>
      </c>
      <c r="P13" s="21" t="s">
        <v>579</v>
      </c>
      <c r="Q13" s="21">
        <v>1</v>
      </c>
      <c r="R13" s="21">
        <v>2</v>
      </c>
      <c r="S13" s="21">
        <v>3</v>
      </c>
      <c r="T13" s="21">
        <v>4</v>
      </c>
      <c r="U13" s="104">
        <v>5</v>
      </c>
      <c r="V13" s="102" t="s">
        <v>573</v>
      </c>
      <c r="W13" s="5"/>
      <c r="X13" s="51"/>
      <c r="Y13" s="51"/>
      <c r="Z13" s="51"/>
    </row>
    <row r="14" spans="2:26" x14ac:dyDescent="0.2">
      <c r="B14" s="6" t="s">
        <v>508</v>
      </c>
      <c r="C14" s="25" t="s">
        <v>19</v>
      </c>
      <c r="D14" s="96">
        <v>1</v>
      </c>
      <c r="E14" s="32" t="s">
        <v>583</v>
      </c>
      <c r="F14" s="32">
        <f>Calculator!P18</f>
        <v>150</v>
      </c>
      <c r="G14" s="32">
        <f>Calculator!P19</f>
        <v>155</v>
      </c>
      <c r="H14" s="32">
        <f>Calculator!P20</f>
        <v>165</v>
      </c>
      <c r="I14" s="32">
        <f>Calculator!P21</f>
        <v>170</v>
      </c>
      <c r="J14" s="105">
        <f>Calculator!P22</f>
        <v>175</v>
      </c>
      <c r="K14" s="103"/>
      <c r="L14" s="46"/>
      <c r="M14" s="6" t="s">
        <v>508</v>
      </c>
      <c r="N14" s="25" t="s">
        <v>100</v>
      </c>
      <c r="O14" s="96">
        <v>1</v>
      </c>
      <c r="P14" s="32" t="s">
        <v>583</v>
      </c>
      <c r="Q14" s="32">
        <f>Calculator!K11</f>
        <v>115</v>
      </c>
      <c r="R14" s="32">
        <f>Calculator!K12</f>
        <v>120</v>
      </c>
      <c r="S14" s="32">
        <f>Calculator!K13</f>
        <v>125</v>
      </c>
      <c r="T14" s="32">
        <f>Calculator!K14</f>
        <v>130</v>
      </c>
      <c r="U14" s="105">
        <f>Calculator!K15</f>
        <v>135</v>
      </c>
      <c r="V14" s="103"/>
      <c r="W14" s="37"/>
      <c r="X14" s="37"/>
      <c r="Y14" s="37"/>
      <c r="Z14" s="37"/>
    </row>
    <row r="15" spans="2:26" x14ac:dyDescent="0.2">
      <c r="B15" s="6"/>
      <c r="C15" s="25"/>
      <c r="D15" s="96">
        <v>2</v>
      </c>
      <c r="E15" s="32" t="s">
        <v>581</v>
      </c>
      <c r="F15" s="32">
        <f>Calculator!P11</f>
        <v>70</v>
      </c>
      <c r="G15" s="32">
        <f>Calculator!P12</f>
        <v>75</v>
      </c>
      <c r="H15" s="32">
        <f>Calculator!P13</f>
        <v>80</v>
      </c>
      <c r="I15" s="32">
        <f>Calculator!P14</f>
        <v>100</v>
      </c>
      <c r="J15" s="105">
        <f>Calculator!P15</f>
        <v>70</v>
      </c>
      <c r="K15" s="31"/>
      <c r="L15" s="46"/>
      <c r="M15" s="6"/>
      <c r="N15" s="25"/>
      <c r="O15" s="96">
        <v>2</v>
      </c>
      <c r="P15" s="32" t="s">
        <v>581</v>
      </c>
      <c r="Q15" s="32">
        <f>Calculator!K18</f>
        <v>90</v>
      </c>
      <c r="R15" s="32">
        <f>Calculator!K19</f>
        <v>105</v>
      </c>
      <c r="S15" s="32">
        <f>Calculator!K20</f>
        <v>115</v>
      </c>
      <c r="T15" s="32">
        <f>Calculator!K21</f>
        <v>75</v>
      </c>
      <c r="U15" s="105">
        <f>Calculator!K22</f>
        <v>75</v>
      </c>
      <c r="V15" s="34"/>
      <c r="W15" s="37"/>
      <c r="X15" s="37"/>
      <c r="Y15" s="37"/>
      <c r="Z15" s="37"/>
    </row>
    <row r="16" spans="2:26" x14ac:dyDescent="0.2">
      <c r="B16" s="6"/>
      <c r="C16" s="25"/>
      <c r="D16" s="96">
        <v>3</v>
      </c>
      <c r="E16" s="32" t="s">
        <v>582</v>
      </c>
      <c r="F16" s="32">
        <f>Calculator!P32</f>
        <v>140</v>
      </c>
      <c r="G16" s="32">
        <f>Calculator!P33</f>
        <v>150</v>
      </c>
      <c r="H16" s="32">
        <f>Calculator!P34</f>
        <v>170</v>
      </c>
      <c r="I16" s="32">
        <f>Calculator!P35</f>
        <v>180</v>
      </c>
      <c r="J16" s="105">
        <f>Calculator!P36</f>
        <v>190</v>
      </c>
      <c r="K16" s="31"/>
      <c r="L16" s="46"/>
      <c r="M16" s="6"/>
      <c r="N16" s="25"/>
      <c r="O16" s="96">
        <v>3</v>
      </c>
      <c r="P16" s="32" t="s">
        <v>582</v>
      </c>
      <c r="Q16" s="32">
        <f>Calculator!K25</f>
        <v>105</v>
      </c>
      <c r="R16" s="32">
        <f>Calculator!K26</f>
        <v>115</v>
      </c>
      <c r="S16" s="32">
        <f>Calculator!K27</f>
        <v>130</v>
      </c>
      <c r="T16" s="32">
        <f>Calculator!K28</f>
        <v>135</v>
      </c>
      <c r="U16" s="105">
        <f>Calculator!K29</f>
        <v>145</v>
      </c>
      <c r="V16" s="34"/>
      <c r="W16" s="37"/>
      <c r="X16" s="37"/>
      <c r="Y16" s="37"/>
      <c r="Z16" s="37"/>
    </row>
    <row r="17" spans="2:26" x14ac:dyDescent="0.2">
      <c r="B17" s="6"/>
      <c r="C17" s="25"/>
      <c r="D17" s="96">
        <v>4</v>
      </c>
      <c r="E17" s="32" t="s">
        <v>580</v>
      </c>
      <c r="F17" s="36">
        <f>Calculator!P25</f>
        <v>75</v>
      </c>
      <c r="G17" s="36">
        <f>Calculator!P26</f>
        <v>80</v>
      </c>
      <c r="H17" s="36">
        <f>Calculator!P27</f>
        <v>90</v>
      </c>
      <c r="I17" s="36" t="s">
        <v>586</v>
      </c>
      <c r="J17" s="106" t="s">
        <v>586</v>
      </c>
      <c r="K17" s="34"/>
      <c r="L17" s="46"/>
      <c r="M17" s="6"/>
      <c r="N17" s="25"/>
      <c r="O17" s="96">
        <v>4</v>
      </c>
      <c r="P17" s="32" t="s">
        <v>580</v>
      </c>
      <c r="Q17" s="36">
        <f>Calculator!K32</f>
        <v>90</v>
      </c>
      <c r="R17" s="36">
        <f>Calculator!K33</f>
        <v>115</v>
      </c>
      <c r="S17" s="36">
        <f>Calculator!K34</f>
        <v>120</v>
      </c>
      <c r="T17" s="36" t="s">
        <v>586</v>
      </c>
      <c r="U17" s="106" t="s">
        <v>586</v>
      </c>
      <c r="V17" s="34"/>
      <c r="W17" s="37"/>
      <c r="X17" s="37"/>
      <c r="Y17" s="37"/>
      <c r="Z17" s="37"/>
    </row>
    <row r="18" spans="2:26" hidden="1" x14ac:dyDescent="0.2">
      <c r="M18" s="43"/>
      <c r="W18" s="5"/>
      <c r="X18" s="51"/>
      <c r="Y18" s="51"/>
      <c r="Z18" s="51"/>
    </row>
    <row r="19" spans="2:26" hidden="1" x14ac:dyDescent="0.2">
      <c r="M19" s="43"/>
      <c r="W19" s="37"/>
      <c r="X19" s="37"/>
      <c r="Y19" s="37"/>
      <c r="Z19" s="37"/>
    </row>
    <row r="20" spans="2:26" hidden="1" x14ac:dyDescent="0.2">
      <c r="M20" s="43"/>
      <c r="W20" s="37"/>
      <c r="X20" s="37"/>
      <c r="Y20" s="37"/>
      <c r="Z20" s="37"/>
    </row>
    <row r="21" spans="2:26" hidden="1" x14ac:dyDescent="0.2">
      <c r="M21" s="43"/>
      <c r="W21" s="37"/>
      <c r="X21" s="37"/>
      <c r="Y21" s="37"/>
      <c r="Z21" s="37"/>
    </row>
    <row r="22" spans="2:26" hidden="1" x14ac:dyDescent="0.2">
      <c r="M22" s="43"/>
      <c r="W22" s="37"/>
      <c r="X22" s="37"/>
      <c r="Y22" s="37"/>
      <c r="Z22" s="37"/>
    </row>
    <row r="23" spans="2:26" x14ac:dyDescent="0.2">
      <c r="B23" s="6"/>
      <c r="C23" s="23" t="s">
        <v>533</v>
      </c>
      <c r="D23" s="20" t="s">
        <v>9</v>
      </c>
      <c r="E23" s="18" t="s">
        <v>573</v>
      </c>
      <c r="F23" s="81" t="s">
        <v>651</v>
      </c>
      <c r="G23" s="81" t="s">
        <v>652</v>
      </c>
      <c r="H23" s="81" t="s">
        <v>653</v>
      </c>
      <c r="I23" s="109" t="s">
        <v>654</v>
      </c>
      <c r="J23" s="101">
        <v>5</v>
      </c>
      <c r="K23" s="101"/>
      <c r="L23" s="5"/>
      <c r="M23" s="6"/>
      <c r="N23" s="23" t="s">
        <v>533</v>
      </c>
      <c r="O23" s="20" t="s">
        <v>9</v>
      </c>
      <c r="P23" s="20" t="s">
        <v>573</v>
      </c>
      <c r="Q23" s="81" t="s">
        <v>651</v>
      </c>
      <c r="R23" s="81" t="s">
        <v>652</v>
      </c>
      <c r="S23" s="81" t="s">
        <v>653</v>
      </c>
      <c r="T23" s="109" t="s">
        <v>654</v>
      </c>
      <c r="U23" s="108"/>
      <c r="V23" s="101"/>
      <c r="W23" s="5"/>
      <c r="X23" s="51"/>
      <c r="Y23" s="51"/>
      <c r="Z23" s="51"/>
    </row>
    <row r="24" spans="2:26" x14ac:dyDescent="0.2">
      <c r="B24" s="6" t="s">
        <v>534</v>
      </c>
      <c r="C24" s="25" t="s">
        <v>44</v>
      </c>
      <c r="D24" s="33">
        <v>4</v>
      </c>
      <c r="E24" s="32">
        <v>8</v>
      </c>
      <c r="F24" s="32"/>
      <c r="G24" s="32"/>
      <c r="H24" s="32"/>
      <c r="I24" s="33"/>
      <c r="J24" s="37"/>
      <c r="K24" s="31"/>
      <c r="L24" s="37"/>
      <c r="M24" s="6" t="s">
        <v>534</v>
      </c>
      <c r="N24" s="25" t="s">
        <v>137</v>
      </c>
      <c r="O24" s="33">
        <v>3</v>
      </c>
      <c r="P24" s="32">
        <v>8</v>
      </c>
      <c r="Q24" s="33"/>
      <c r="R24" s="32"/>
      <c r="S24" s="33"/>
      <c r="T24" s="85"/>
      <c r="U24" s="87"/>
      <c r="V24" s="37"/>
      <c r="W24" s="37"/>
      <c r="X24" s="37"/>
      <c r="Y24" s="37"/>
      <c r="Z24" s="37"/>
    </row>
    <row r="25" spans="2:26" x14ac:dyDescent="0.2">
      <c r="B25" s="6" t="s">
        <v>673</v>
      </c>
      <c r="C25" s="25" t="s">
        <v>344</v>
      </c>
      <c r="D25" s="33">
        <v>3</v>
      </c>
      <c r="E25" s="32">
        <v>15</v>
      </c>
      <c r="F25" s="32"/>
      <c r="G25" s="32"/>
      <c r="H25" s="32"/>
      <c r="I25" s="33"/>
      <c r="J25" s="37"/>
      <c r="K25" s="31"/>
      <c r="L25" s="37"/>
      <c r="M25" s="6" t="s">
        <v>673</v>
      </c>
      <c r="N25" s="25" t="s">
        <v>90</v>
      </c>
      <c r="O25" s="33">
        <v>3</v>
      </c>
      <c r="P25" s="32">
        <v>10</v>
      </c>
      <c r="Q25" s="33"/>
      <c r="R25" s="32"/>
      <c r="S25" s="33"/>
      <c r="T25" s="33"/>
      <c r="U25" s="87"/>
      <c r="V25" s="37"/>
      <c r="W25" s="37"/>
      <c r="X25" s="37"/>
      <c r="Y25" s="37"/>
      <c r="Z25" s="37"/>
    </row>
    <row r="26" spans="2:26" x14ac:dyDescent="0.2">
      <c r="B26" s="6"/>
      <c r="C26" s="25"/>
      <c r="D26" s="33"/>
      <c r="E26" s="32"/>
      <c r="F26" s="32"/>
      <c r="G26" s="32"/>
      <c r="H26" s="32"/>
      <c r="I26" s="33"/>
      <c r="J26" s="37"/>
      <c r="K26" s="31"/>
      <c r="L26" s="37"/>
      <c r="M26" s="6"/>
      <c r="N26" s="25"/>
      <c r="O26" s="33"/>
      <c r="P26" s="32"/>
      <c r="Q26" s="33"/>
      <c r="R26" s="32"/>
      <c r="S26" s="33"/>
      <c r="T26" s="33"/>
      <c r="U26" s="87"/>
      <c r="V26" s="37"/>
      <c r="W26" s="37"/>
      <c r="X26" s="37"/>
      <c r="Y26" s="37"/>
      <c r="Z26" s="37"/>
    </row>
    <row r="27" spans="2:26" x14ac:dyDescent="0.2">
      <c r="B27" s="6" t="s">
        <v>509</v>
      </c>
      <c r="C27" s="25" t="s">
        <v>659</v>
      </c>
      <c r="D27" s="27">
        <v>4</v>
      </c>
      <c r="E27" s="28">
        <v>10</v>
      </c>
      <c r="F27" s="28"/>
      <c r="G27" s="28"/>
      <c r="H27" s="28"/>
      <c r="I27" s="27"/>
      <c r="J27" s="37"/>
      <c r="K27" s="37"/>
      <c r="L27" s="37"/>
      <c r="M27" s="6" t="s">
        <v>509</v>
      </c>
      <c r="N27" s="25" t="s">
        <v>675</v>
      </c>
      <c r="O27" s="27">
        <v>3</v>
      </c>
      <c r="P27" s="28">
        <v>12</v>
      </c>
      <c r="Q27" s="27"/>
      <c r="R27" s="28"/>
      <c r="S27" s="27"/>
      <c r="T27" s="27"/>
      <c r="U27" s="99"/>
      <c r="V27" s="37"/>
      <c r="W27" s="37"/>
      <c r="X27" s="37"/>
      <c r="Y27" s="37"/>
      <c r="Z27" s="37"/>
    </row>
    <row r="28" spans="2:26" x14ac:dyDescent="0.2">
      <c r="B28" s="6" t="s">
        <v>510</v>
      </c>
      <c r="C28" s="25" t="s">
        <v>671</v>
      </c>
      <c r="D28" s="33">
        <v>4</v>
      </c>
      <c r="E28" s="32">
        <v>15</v>
      </c>
      <c r="F28" s="32"/>
      <c r="G28" s="32"/>
      <c r="H28" s="32"/>
      <c r="I28" s="33"/>
      <c r="J28" s="37"/>
      <c r="K28" s="31"/>
      <c r="L28" s="37"/>
      <c r="M28" s="6" t="s">
        <v>510</v>
      </c>
      <c r="N28" s="25" t="s">
        <v>108</v>
      </c>
      <c r="O28" s="33">
        <v>3</v>
      </c>
      <c r="P28" s="32">
        <v>8</v>
      </c>
      <c r="Q28" s="33"/>
      <c r="R28" s="32"/>
      <c r="S28" s="33"/>
      <c r="T28" s="33"/>
      <c r="U28" s="87"/>
      <c r="V28" s="37"/>
      <c r="W28" s="37"/>
      <c r="X28" s="37"/>
      <c r="Y28" s="37"/>
      <c r="Z28" s="37"/>
    </row>
    <row r="29" spans="2:26" x14ac:dyDescent="0.2">
      <c r="B29" s="6"/>
      <c r="C29" s="25"/>
      <c r="D29" s="33"/>
      <c r="E29" s="32"/>
      <c r="F29" s="32"/>
      <c r="G29" s="32"/>
      <c r="H29" s="32"/>
      <c r="I29" s="33"/>
      <c r="J29" s="37"/>
      <c r="K29" s="31"/>
      <c r="L29" s="37"/>
      <c r="M29" s="6"/>
      <c r="N29" s="25"/>
      <c r="O29" s="33"/>
      <c r="P29" s="32"/>
      <c r="Q29" s="33"/>
      <c r="R29" s="32"/>
      <c r="S29" s="33"/>
      <c r="T29" s="33"/>
      <c r="U29" s="87"/>
      <c r="V29" s="37"/>
      <c r="W29" s="37"/>
      <c r="X29" s="37"/>
      <c r="Y29" s="37"/>
      <c r="Z29" s="37"/>
    </row>
    <row r="30" spans="2:26" x14ac:dyDescent="0.2">
      <c r="B30" s="6" t="s">
        <v>512</v>
      </c>
      <c r="C30" s="25" t="s">
        <v>69</v>
      </c>
      <c r="D30" s="33">
        <v>3</v>
      </c>
      <c r="E30" s="32" t="s">
        <v>645</v>
      </c>
      <c r="F30" s="32"/>
      <c r="G30" s="32"/>
      <c r="H30" s="32"/>
      <c r="I30" s="33"/>
      <c r="J30" s="37"/>
      <c r="K30" s="31"/>
      <c r="L30" s="37"/>
      <c r="M30" s="6" t="s">
        <v>512</v>
      </c>
      <c r="N30" s="25" t="s">
        <v>138</v>
      </c>
      <c r="O30" s="33">
        <v>3</v>
      </c>
      <c r="P30" s="32">
        <v>15</v>
      </c>
      <c r="Q30" s="33"/>
      <c r="R30" s="32"/>
      <c r="S30" s="33"/>
      <c r="T30" s="33"/>
      <c r="U30" s="87"/>
      <c r="V30" s="37"/>
      <c r="W30" s="37"/>
      <c r="X30" s="37"/>
      <c r="Y30" s="37"/>
      <c r="Z30" s="37"/>
    </row>
    <row r="31" spans="2:26" ht="16" thickBot="1" x14ac:dyDescent="0.25">
      <c r="B31" s="6" t="s">
        <v>513</v>
      </c>
      <c r="C31" s="25" t="s">
        <v>660</v>
      </c>
      <c r="D31" s="33">
        <v>3</v>
      </c>
      <c r="E31" s="32" t="s">
        <v>645</v>
      </c>
      <c r="F31" s="93"/>
      <c r="G31" s="93"/>
      <c r="H31" s="93"/>
      <c r="I31" s="94"/>
      <c r="J31" s="37"/>
      <c r="K31" s="31"/>
      <c r="L31" s="37"/>
      <c r="M31" s="6" t="s">
        <v>513</v>
      </c>
      <c r="N31" s="25" t="s">
        <v>171</v>
      </c>
      <c r="O31" s="33">
        <v>3</v>
      </c>
      <c r="P31" s="32">
        <v>10</v>
      </c>
      <c r="Q31" s="94"/>
      <c r="R31" s="93"/>
      <c r="S31" s="94"/>
      <c r="T31" s="94"/>
      <c r="U31" s="87"/>
      <c r="V31" s="37"/>
      <c r="W31" s="37"/>
      <c r="X31" s="37"/>
      <c r="Y31" s="37"/>
      <c r="Z31" s="37"/>
    </row>
    <row r="32" spans="2:26" x14ac:dyDescent="0.2">
      <c r="B32" s="6"/>
      <c r="C32" s="23" t="s">
        <v>12</v>
      </c>
      <c r="D32" s="20" t="s">
        <v>9</v>
      </c>
      <c r="E32" s="23" t="s">
        <v>573</v>
      </c>
      <c r="F32" s="51"/>
      <c r="G32" s="51"/>
      <c r="H32" s="51"/>
      <c r="I32" s="51"/>
      <c r="J32" s="51"/>
      <c r="K32" s="51"/>
      <c r="L32" s="5"/>
      <c r="M32" s="6"/>
      <c r="N32" s="23" t="s">
        <v>12</v>
      </c>
      <c r="O32" s="20" t="s">
        <v>9</v>
      </c>
      <c r="P32" s="23" t="s">
        <v>573</v>
      </c>
      <c r="Q32" s="51"/>
      <c r="R32" s="51"/>
      <c r="S32" s="51"/>
      <c r="T32" s="51"/>
      <c r="U32" s="51"/>
      <c r="V32" s="51"/>
      <c r="W32" s="5"/>
      <c r="X32" s="51"/>
      <c r="Y32" s="51"/>
      <c r="Z32" s="51"/>
    </row>
    <row r="33" spans="2:26" x14ac:dyDescent="0.2">
      <c r="B33" s="6" t="s">
        <v>669</v>
      </c>
      <c r="C33" s="25" t="s">
        <v>1</v>
      </c>
      <c r="D33" s="33"/>
      <c r="E33" s="25"/>
      <c r="F33" s="37"/>
      <c r="G33" s="37"/>
      <c r="H33" s="37"/>
      <c r="I33" s="37"/>
      <c r="J33" s="37"/>
      <c r="K33" s="37"/>
      <c r="L33" s="37"/>
      <c r="M33" s="6" t="s">
        <v>669</v>
      </c>
      <c r="N33" s="25" t="s">
        <v>1</v>
      </c>
      <c r="O33" s="33"/>
      <c r="P33" s="25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x14ac:dyDescent="0.2">
      <c r="B34" s="6" t="s">
        <v>670</v>
      </c>
      <c r="C34" s="25" t="s">
        <v>2</v>
      </c>
      <c r="D34" s="33"/>
      <c r="E34" s="25"/>
      <c r="F34" s="37"/>
      <c r="G34" s="37"/>
      <c r="H34" s="37"/>
      <c r="I34" s="37"/>
      <c r="J34" s="37"/>
      <c r="K34" s="37"/>
      <c r="L34" s="31"/>
      <c r="M34" s="6" t="s">
        <v>670</v>
      </c>
      <c r="N34" s="25" t="s">
        <v>2</v>
      </c>
      <c r="O34" s="33"/>
      <c r="P34" s="25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ht="16" thickBot="1" x14ac:dyDescent="0.25">
      <c r="B35" s="7"/>
      <c r="C35" s="26"/>
      <c r="D35" s="39"/>
      <c r="E35" s="95"/>
      <c r="F35" s="52"/>
      <c r="G35" s="52"/>
      <c r="H35" s="52"/>
      <c r="I35" s="52"/>
      <c r="J35" s="52"/>
      <c r="K35" s="52"/>
      <c r="L35" s="91"/>
      <c r="M35" s="7"/>
      <c r="N35" s="26"/>
      <c r="O35" s="39"/>
      <c r="P35" s="95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x14ac:dyDescent="0.2">
      <c r="L36" s="3"/>
      <c r="T36" s="3"/>
      <c r="U36" s="3"/>
    </row>
  </sheetData>
  <mergeCells count="2">
    <mergeCell ref="F12:J12"/>
    <mergeCell ref="Q12:U12"/>
  </mergeCells>
  <dataValidations count="1">
    <dataValidation type="list" allowBlank="1" showInputMessage="1" showErrorMessage="1" sqref="N5:P12">
      <formula1>$E$2:$E$132</formula1>
    </dataValidation>
  </dataValidations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Data'!$Q$3:$Q$5</xm:f>
          </x14:formula1>
          <xm:sqref>C33:C35 N33:N35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  <x14:dataValidation type="list" allowBlank="1" showInputMessage="1" showErrorMessage="1">
          <x14:formula1>
            <xm:f>'Background Data'!$A$2:$A$496</xm:f>
          </x14:formula1>
          <xm:sqref>N24:N31</xm:sqref>
        </x14:dataValidation>
        <x14:dataValidation type="list" allowBlank="1" showInputMessage="1" showErrorMessage="1">
          <x14:formula1>
            <xm:f>'Background Data'!$A$2:$A$204</xm:f>
          </x14:formula1>
          <xm:sqref>C14:C17</xm:sqref>
        </x14:dataValidation>
        <x14:dataValidation type="list" allowBlank="1" showInputMessage="1" showErrorMessage="1">
          <x14:formula1>
            <xm:f>'Background Data'!$A$2:$A$204</xm:f>
          </x14:formula1>
          <xm:sqref>N14:N17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1:R36"/>
  <sheetViews>
    <sheetView topLeftCell="A14" workbookViewId="0">
      <selection activeCell="H24" sqref="H24:I31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10.5" bestFit="1" customWidth="1"/>
    <col min="6" max="6" width="7.5" customWidth="1"/>
    <col min="7" max="7" width="1.1640625" customWidth="1"/>
    <col min="8" max="8" width="4.83203125" customWidth="1"/>
    <col min="9" max="9" width="27.5" customWidth="1"/>
    <col min="10" max="10" width="5.5" customWidth="1"/>
    <col min="11" max="11" width="10.5" bestFit="1" customWidth="1"/>
    <col min="12" max="12" width="7.5" customWidth="1"/>
    <col min="13" max="13" width="10.5" bestFit="1" customWidth="1"/>
    <col min="14" max="14" width="7.5" customWidth="1"/>
    <col min="15" max="15" width="1.1640625" customWidth="1"/>
    <col min="16" max="16" width="5.5" customWidth="1"/>
    <col min="17" max="17" width="10.5" bestFit="1" customWidth="1"/>
    <col min="18" max="18" width="7.6640625" customWidth="1"/>
  </cols>
  <sheetData>
    <row r="1" spans="2:18" s="3" customFormat="1" ht="25" thickBot="1" x14ac:dyDescent="0.35">
      <c r="B1" s="6"/>
      <c r="C1" s="19"/>
      <c r="D1" s="251" t="s">
        <v>528</v>
      </c>
      <c r="E1" s="251"/>
      <c r="F1" s="8"/>
      <c r="G1" s="19"/>
      <c r="H1" s="19"/>
      <c r="I1" s="19"/>
      <c r="J1" s="251" t="s">
        <v>529</v>
      </c>
      <c r="K1" s="251"/>
      <c r="L1" s="8"/>
      <c r="M1" s="19"/>
      <c r="N1" s="19"/>
      <c r="O1" s="19"/>
      <c r="P1" s="19"/>
      <c r="Q1" s="19"/>
      <c r="R1" s="49"/>
    </row>
    <row r="2" spans="2:18" x14ac:dyDescent="0.2">
      <c r="B2" s="6"/>
      <c r="C2" s="1"/>
      <c r="D2" s="252" t="s">
        <v>535</v>
      </c>
      <c r="E2" s="253"/>
      <c r="F2" s="254"/>
      <c r="G2" s="44"/>
      <c r="H2" s="6"/>
      <c r="I2" s="1"/>
      <c r="J2" s="252" t="s">
        <v>535</v>
      </c>
      <c r="K2" s="253"/>
      <c r="L2" s="254"/>
      <c r="M2" s="50"/>
      <c r="N2" s="50"/>
      <c r="O2" s="2"/>
      <c r="P2" s="50"/>
      <c r="Q2" s="50"/>
      <c r="R2" s="50"/>
    </row>
    <row r="3" spans="2:18" x14ac:dyDescent="0.2">
      <c r="B3" s="5"/>
      <c r="C3" s="1"/>
      <c r="D3" s="3" t="s">
        <v>3</v>
      </c>
      <c r="E3" s="3"/>
      <c r="F3" s="3"/>
      <c r="G3" s="44"/>
      <c r="H3" s="5"/>
      <c r="I3" s="1"/>
      <c r="J3" s="3" t="s">
        <v>3</v>
      </c>
      <c r="K3" s="3"/>
      <c r="L3" s="1"/>
      <c r="M3" s="2"/>
      <c r="N3" s="2"/>
      <c r="O3" s="2"/>
      <c r="P3" s="2"/>
      <c r="Q3" s="2"/>
      <c r="R3" s="2"/>
    </row>
    <row r="4" spans="2:18" x14ac:dyDescent="0.2">
      <c r="B4" s="6"/>
      <c r="C4" s="23" t="s">
        <v>8</v>
      </c>
      <c r="D4" s="20" t="s">
        <v>9</v>
      </c>
      <c r="E4" s="18" t="s">
        <v>518</v>
      </c>
      <c r="F4" s="24" t="s">
        <v>10</v>
      </c>
      <c r="G4" s="45"/>
      <c r="H4" s="6"/>
      <c r="I4" s="23" t="s">
        <v>8</v>
      </c>
      <c r="J4" s="20" t="s">
        <v>9</v>
      </c>
      <c r="K4" s="18" t="s">
        <v>518</v>
      </c>
      <c r="L4" s="23" t="s">
        <v>10</v>
      </c>
      <c r="M4" s="51"/>
      <c r="N4" s="51"/>
      <c r="O4" s="5"/>
      <c r="P4" s="51"/>
      <c r="Q4" s="51"/>
      <c r="R4" s="51"/>
    </row>
    <row r="5" spans="2:18" x14ac:dyDescent="0.2">
      <c r="B5" s="6" t="s">
        <v>502</v>
      </c>
      <c r="C5" s="29" t="s">
        <v>530</v>
      </c>
      <c r="D5" s="30"/>
      <c r="E5" s="30"/>
      <c r="F5" s="31"/>
      <c r="G5" s="46"/>
      <c r="H5" s="6" t="s">
        <v>502</v>
      </c>
      <c r="I5" s="29" t="s">
        <v>519</v>
      </c>
      <c r="J5" s="30"/>
      <c r="K5" s="30"/>
      <c r="L5" s="34"/>
      <c r="M5" s="37"/>
      <c r="N5" s="37"/>
      <c r="O5" s="37"/>
      <c r="P5" s="37"/>
      <c r="Q5" s="37"/>
      <c r="R5" s="37"/>
    </row>
    <row r="6" spans="2:18" x14ac:dyDescent="0.2">
      <c r="B6" s="6" t="s">
        <v>503</v>
      </c>
      <c r="C6" s="25" t="s">
        <v>421</v>
      </c>
      <c r="D6" s="33"/>
      <c r="E6" s="33"/>
      <c r="F6" s="31"/>
      <c r="G6" s="46"/>
      <c r="H6" s="6" t="s">
        <v>503</v>
      </c>
      <c r="I6" s="25" t="s">
        <v>421</v>
      </c>
      <c r="J6" s="33"/>
      <c r="K6" s="33"/>
      <c r="L6" s="34"/>
      <c r="M6" s="37"/>
      <c r="N6" s="37"/>
      <c r="O6" s="37"/>
      <c r="P6" s="37"/>
      <c r="Q6" s="37"/>
      <c r="R6" s="37"/>
    </row>
    <row r="7" spans="2:18" x14ac:dyDescent="0.2">
      <c r="B7" s="6" t="s">
        <v>504</v>
      </c>
      <c r="C7" s="25" t="s">
        <v>387</v>
      </c>
      <c r="D7" s="33"/>
      <c r="E7" s="33"/>
      <c r="F7" s="31"/>
      <c r="G7" s="46"/>
      <c r="H7" s="6" t="s">
        <v>504</v>
      </c>
      <c r="I7" s="25" t="s">
        <v>387</v>
      </c>
      <c r="J7" s="33"/>
      <c r="K7" s="33"/>
      <c r="L7" s="34"/>
      <c r="M7" s="37"/>
      <c r="N7" s="37"/>
      <c r="O7" s="37"/>
      <c r="P7" s="37"/>
      <c r="Q7" s="37"/>
      <c r="R7" s="37"/>
    </row>
    <row r="8" spans="2:18" x14ac:dyDescent="0.2">
      <c r="B8" s="6" t="s">
        <v>505</v>
      </c>
      <c r="C8" s="25" t="s">
        <v>6</v>
      </c>
      <c r="D8" s="33"/>
      <c r="E8" s="33"/>
      <c r="F8" s="31"/>
      <c r="G8" s="46"/>
      <c r="H8" s="6" t="s">
        <v>505</v>
      </c>
      <c r="I8" s="25" t="s">
        <v>6</v>
      </c>
      <c r="J8" s="33"/>
      <c r="K8" s="33"/>
      <c r="L8" s="34"/>
      <c r="M8" s="37"/>
      <c r="N8" s="37"/>
      <c r="O8" s="37"/>
      <c r="P8" s="37"/>
      <c r="Q8" s="37"/>
      <c r="R8" s="37"/>
    </row>
    <row r="9" spans="2:18" x14ac:dyDescent="0.2">
      <c r="B9" s="6" t="s">
        <v>506</v>
      </c>
      <c r="C9" s="25" t="s">
        <v>487</v>
      </c>
      <c r="D9" s="33"/>
      <c r="E9" s="33"/>
      <c r="F9" s="31"/>
      <c r="G9" s="46"/>
      <c r="H9" s="6" t="s">
        <v>506</v>
      </c>
      <c r="I9" s="25" t="s">
        <v>487</v>
      </c>
      <c r="J9" s="33"/>
      <c r="K9" s="33"/>
      <c r="L9" s="34"/>
      <c r="M9" s="37"/>
      <c r="N9" s="37"/>
      <c r="O9" s="37"/>
      <c r="P9" s="37"/>
      <c r="Q9" s="37"/>
      <c r="R9" s="37"/>
    </row>
    <row r="10" spans="2:18" x14ac:dyDescent="0.2">
      <c r="B10" s="6" t="s">
        <v>507</v>
      </c>
      <c r="C10" s="25" t="s">
        <v>500</v>
      </c>
      <c r="D10" s="33"/>
      <c r="E10" s="33"/>
      <c r="F10" s="31"/>
      <c r="G10" s="46"/>
      <c r="H10" s="6" t="s">
        <v>507</v>
      </c>
      <c r="I10" s="25" t="s">
        <v>500</v>
      </c>
      <c r="J10" s="33"/>
      <c r="K10" s="33"/>
      <c r="L10" s="34"/>
      <c r="M10" s="37"/>
      <c r="N10" s="37"/>
      <c r="O10" s="37"/>
      <c r="P10" s="37"/>
      <c r="Q10" s="37"/>
      <c r="R10" s="37"/>
    </row>
    <row r="11" spans="2:18" x14ac:dyDescent="0.2">
      <c r="B11" s="6" t="s">
        <v>505</v>
      </c>
      <c r="C11" s="25" t="s">
        <v>494</v>
      </c>
      <c r="D11" s="33"/>
      <c r="E11" s="33"/>
      <c r="F11" s="31"/>
      <c r="G11" s="46"/>
      <c r="H11" s="6" t="s">
        <v>505</v>
      </c>
      <c r="I11" s="25" t="s">
        <v>494</v>
      </c>
      <c r="J11" s="33"/>
      <c r="K11" s="33"/>
      <c r="L11" s="34"/>
      <c r="M11" s="37"/>
      <c r="N11" s="37"/>
      <c r="O11" s="37"/>
      <c r="P11" s="37"/>
      <c r="Q11" s="37"/>
      <c r="R11" s="37"/>
    </row>
    <row r="12" spans="2:18" x14ac:dyDescent="0.2">
      <c r="B12" s="6"/>
      <c r="C12" s="25" t="s">
        <v>525</v>
      </c>
      <c r="D12" s="35"/>
      <c r="E12" s="36"/>
      <c r="F12" s="31"/>
      <c r="G12" s="46"/>
      <c r="H12" s="6"/>
      <c r="I12" s="25" t="s">
        <v>525</v>
      </c>
      <c r="J12" s="35"/>
      <c r="K12" s="36"/>
      <c r="L12" s="34"/>
      <c r="M12" s="37"/>
      <c r="N12" s="37"/>
      <c r="O12" s="37"/>
      <c r="P12" s="37"/>
      <c r="Q12" s="37"/>
      <c r="R12" s="37"/>
    </row>
    <row r="13" spans="2:18" x14ac:dyDescent="0.2">
      <c r="B13" s="6"/>
      <c r="C13" s="23" t="s">
        <v>531</v>
      </c>
      <c r="D13" s="20" t="s">
        <v>9</v>
      </c>
      <c r="E13" s="21" t="s">
        <v>518</v>
      </c>
      <c r="F13" s="18" t="s">
        <v>10</v>
      </c>
      <c r="G13" s="45"/>
      <c r="H13" s="6"/>
      <c r="I13" s="23" t="s">
        <v>531</v>
      </c>
      <c r="J13" s="20" t="s">
        <v>9</v>
      </c>
      <c r="K13" s="21" t="s">
        <v>518</v>
      </c>
      <c r="L13" s="22" t="s">
        <v>10</v>
      </c>
      <c r="M13" s="51"/>
      <c r="N13" s="51"/>
      <c r="O13" s="5"/>
      <c r="P13" s="51"/>
      <c r="Q13" s="51"/>
      <c r="R13" s="51"/>
    </row>
    <row r="14" spans="2:18" x14ac:dyDescent="0.2">
      <c r="B14" s="6" t="s">
        <v>508</v>
      </c>
      <c r="C14" s="25" t="s">
        <v>19</v>
      </c>
      <c r="D14" s="33">
        <v>5</v>
      </c>
      <c r="E14" s="32">
        <v>3</v>
      </c>
      <c r="F14" s="31"/>
      <c r="G14" s="46"/>
      <c r="H14" s="6" t="s">
        <v>508</v>
      </c>
      <c r="I14" s="25" t="s">
        <v>41</v>
      </c>
      <c r="J14" s="33">
        <v>5</v>
      </c>
      <c r="K14" s="32">
        <v>3</v>
      </c>
      <c r="L14" s="34"/>
      <c r="M14" s="37"/>
      <c r="N14" s="37"/>
      <c r="O14" s="37"/>
      <c r="P14" s="37"/>
      <c r="Q14" s="37"/>
      <c r="R14" s="37"/>
    </row>
    <row r="15" spans="2:18" x14ac:dyDescent="0.2">
      <c r="B15" s="6"/>
      <c r="C15" s="25"/>
      <c r="D15" s="33"/>
      <c r="E15" s="32"/>
      <c r="F15" s="31"/>
      <c r="G15" s="46"/>
      <c r="H15" s="6"/>
      <c r="I15" s="25"/>
      <c r="J15" s="33"/>
      <c r="K15" s="32"/>
      <c r="L15" s="34"/>
      <c r="M15" s="37"/>
      <c r="N15" s="37"/>
      <c r="O15" s="37"/>
      <c r="P15" s="37"/>
      <c r="Q15" s="37"/>
      <c r="R15" s="37"/>
    </row>
    <row r="16" spans="2:18" x14ac:dyDescent="0.2">
      <c r="B16" s="6"/>
      <c r="C16" s="25"/>
      <c r="D16" s="33"/>
      <c r="E16" s="32"/>
      <c r="F16" s="31"/>
      <c r="G16" s="46"/>
      <c r="H16" s="6"/>
      <c r="I16" s="25"/>
      <c r="J16" s="33"/>
      <c r="K16" s="32"/>
      <c r="L16" s="34"/>
      <c r="M16" s="37"/>
      <c r="N16" s="37"/>
      <c r="O16" s="37"/>
      <c r="P16" s="37"/>
      <c r="Q16" s="37"/>
      <c r="R16" s="37"/>
    </row>
    <row r="17" spans="2:18" x14ac:dyDescent="0.2">
      <c r="B17" s="5"/>
      <c r="C17" s="25"/>
      <c r="D17" s="33"/>
      <c r="E17" s="32"/>
      <c r="F17" s="31"/>
      <c r="G17" s="46"/>
      <c r="H17" s="5"/>
      <c r="I17" s="25"/>
      <c r="J17" s="33"/>
      <c r="K17" s="32"/>
      <c r="L17" s="34"/>
      <c r="M17" s="37"/>
      <c r="N17" s="37"/>
      <c r="O17" s="37"/>
      <c r="P17" s="37"/>
      <c r="Q17" s="37"/>
      <c r="R17" s="37"/>
    </row>
    <row r="18" spans="2:18" x14ac:dyDescent="0.2">
      <c r="B18" s="6"/>
      <c r="C18" s="23" t="s">
        <v>532</v>
      </c>
      <c r="D18" s="20" t="s">
        <v>9</v>
      </c>
      <c r="E18" s="21" t="s">
        <v>518</v>
      </c>
      <c r="F18" s="18" t="s">
        <v>10</v>
      </c>
      <c r="G18" s="45"/>
      <c r="H18" s="6"/>
      <c r="I18" s="23" t="s">
        <v>532</v>
      </c>
      <c r="J18" s="20" t="s">
        <v>9</v>
      </c>
      <c r="K18" s="21" t="s">
        <v>518</v>
      </c>
      <c r="L18" s="22" t="s">
        <v>10</v>
      </c>
      <c r="M18" s="51"/>
      <c r="N18" s="51"/>
      <c r="O18" s="5"/>
      <c r="P18" s="51"/>
      <c r="Q18" s="51"/>
      <c r="R18" s="51"/>
    </row>
    <row r="19" spans="2:18" x14ac:dyDescent="0.2">
      <c r="B19" s="6" t="s">
        <v>534</v>
      </c>
      <c r="C19" s="25" t="s">
        <v>116</v>
      </c>
      <c r="D19" s="33">
        <v>5</v>
      </c>
      <c r="E19" s="32">
        <v>3</v>
      </c>
      <c r="F19" s="31"/>
      <c r="G19" s="46"/>
      <c r="H19" s="6" t="s">
        <v>534</v>
      </c>
      <c r="I19" s="25" t="s">
        <v>100</v>
      </c>
      <c r="J19" s="33">
        <v>5</v>
      </c>
      <c r="K19" s="32">
        <v>5</v>
      </c>
      <c r="L19" s="34"/>
      <c r="M19" s="37"/>
      <c r="N19" s="37"/>
      <c r="O19" s="37"/>
      <c r="P19" s="37"/>
      <c r="Q19" s="37"/>
      <c r="R19" s="37"/>
    </row>
    <row r="20" spans="2:18" x14ac:dyDescent="0.2">
      <c r="B20" s="6"/>
      <c r="C20" s="25"/>
      <c r="D20" s="33"/>
      <c r="E20" s="32"/>
      <c r="F20" s="31"/>
      <c r="G20" s="46"/>
      <c r="H20" s="6"/>
      <c r="I20" s="25"/>
      <c r="J20" s="33"/>
      <c r="K20" s="32"/>
      <c r="L20" s="34"/>
      <c r="M20" s="37"/>
      <c r="N20" s="37"/>
      <c r="O20" s="37"/>
      <c r="P20" s="37"/>
      <c r="Q20" s="37"/>
      <c r="R20" s="37"/>
    </row>
    <row r="21" spans="2:18" x14ac:dyDescent="0.2">
      <c r="B21" s="6"/>
      <c r="C21" s="25"/>
      <c r="D21" s="33"/>
      <c r="E21" s="32"/>
      <c r="F21" s="31"/>
      <c r="G21" s="46"/>
      <c r="H21" s="6"/>
      <c r="I21" s="25"/>
      <c r="J21" s="33"/>
      <c r="K21" s="32"/>
      <c r="L21" s="34"/>
      <c r="M21" s="37"/>
      <c r="N21" s="37"/>
      <c r="O21" s="37"/>
      <c r="P21" s="37"/>
      <c r="Q21" s="37"/>
      <c r="R21" s="37"/>
    </row>
    <row r="22" spans="2:18" x14ac:dyDescent="0.2">
      <c r="B22" s="5"/>
      <c r="C22" s="25"/>
      <c r="D22" s="33"/>
      <c r="E22" s="32"/>
      <c r="F22" s="31"/>
      <c r="G22" s="46"/>
      <c r="H22" s="5"/>
      <c r="I22" s="25"/>
      <c r="J22" s="33"/>
      <c r="K22" s="32"/>
      <c r="L22" s="34"/>
      <c r="M22" s="37"/>
      <c r="N22" s="37"/>
      <c r="O22" s="37"/>
      <c r="P22" s="37"/>
      <c r="Q22" s="37"/>
      <c r="R22" s="37"/>
    </row>
    <row r="23" spans="2:18" x14ac:dyDescent="0.2">
      <c r="B23" s="6"/>
      <c r="C23" s="23" t="s">
        <v>533</v>
      </c>
      <c r="D23" s="20" t="s">
        <v>9</v>
      </c>
      <c r="E23" s="18" t="s">
        <v>518</v>
      </c>
      <c r="F23" s="23" t="s">
        <v>10</v>
      </c>
      <c r="G23" s="45"/>
      <c r="H23" s="6"/>
      <c r="I23" s="23" t="s">
        <v>533</v>
      </c>
      <c r="J23" s="20" t="s">
        <v>9</v>
      </c>
      <c r="K23" s="18" t="s">
        <v>518</v>
      </c>
      <c r="L23" s="23" t="s">
        <v>10</v>
      </c>
      <c r="M23" s="51"/>
      <c r="N23" s="51"/>
      <c r="O23" s="5"/>
      <c r="P23" s="51"/>
      <c r="Q23" s="51"/>
      <c r="R23" s="51"/>
    </row>
    <row r="24" spans="2:18" x14ac:dyDescent="0.2">
      <c r="B24" s="6" t="s">
        <v>509</v>
      </c>
      <c r="C24" s="25" t="s">
        <v>49</v>
      </c>
      <c r="D24" s="33"/>
      <c r="E24" s="32"/>
      <c r="F24" s="31"/>
      <c r="G24" s="46"/>
      <c r="H24" s="6" t="s">
        <v>509</v>
      </c>
      <c r="I24" s="25" t="s">
        <v>140</v>
      </c>
      <c r="J24" s="33"/>
      <c r="K24" s="32"/>
      <c r="L24" s="34"/>
      <c r="M24" s="37" t="s">
        <v>22</v>
      </c>
      <c r="N24" s="37"/>
      <c r="O24" s="37"/>
      <c r="P24" s="37"/>
      <c r="Q24" s="37"/>
      <c r="R24" s="37"/>
    </row>
    <row r="25" spans="2:18" x14ac:dyDescent="0.2">
      <c r="B25" s="6" t="s">
        <v>510</v>
      </c>
      <c r="C25" s="25" t="s">
        <v>107</v>
      </c>
      <c r="D25" s="33"/>
      <c r="E25" s="32"/>
      <c r="F25" s="31"/>
      <c r="G25" s="46"/>
      <c r="H25" s="6" t="s">
        <v>510</v>
      </c>
      <c r="I25" s="25" t="s">
        <v>105</v>
      </c>
      <c r="J25" s="33"/>
      <c r="K25" s="32"/>
      <c r="L25" s="34"/>
      <c r="M25" s="37" t="s">
        <v>20</v>
      </c>
      <c r="N25" s="37"/>
      <c r="O25" s="37"/>
      <c r="P25" s="37"/>
      <c r="Q25" s="37"/>
      <c r="R25" s="37"/>
    </row>
    <row r="26" spans="2:18" x14ac:dyDescent="0.2">
      <c r="B26" s="6"/>
      <c r="C26" s="25"/>
      <c r="D26" s="33"/>
      <c r="E26" s="32"/>
      <c r="F26" s="31"/>
      <c r="G26" s="46"/>
      <c r="H26" s="6"/>
      <c r="I26" s="25"/>
      <c r="J26" s="33"/>
      <c r="K26" s="32"/>
      <c r="L26" s="34"/>
      <c r="M26" s="37"/>
      <c r="N26" s="37"/>
      <c r="O26" s="37"/>
      <c r="P26" s="37"/>
      <c r="Q26" s="37"/>
      <c r="R26" s="37"/>
    </row>
    <row r="27" spans="2:18" x14ac:dyDescent="0.2">
      <c r="B27" s="6" t="s">
        <v>512</v>
      </c>
      <c r="C27" s="25" t="s">
        <v>44</v>
      </c>
      <c r="D27" s="27"/>
      <c r="E27" s="28"/>
      <c r="F27" s="37"/>
      <c r="G27" s="46"/>
      <c r="H27" s="6" t="s">
        <v>512</v>
      </c>
      <c r="I27" s="25" t="s">
        <v>79</v>
      </c>
      <c r="J27" s="27"/>
      <c r="K27" s="28"/>
      <c r="L27" s="38"/>
      <c r="M27" s="37" t="s">
        <v>539</v>
      </c>
      <c r="N27" s="37"/>
      <c r="O27" s="37"/>
      <c r="P27" s="37"/>
      <c r="Q27" s="37"/>
      <c r="R27" s="37"/>
    </row>
    <row r="28" spans="2:18" x14ac:dyDescent="0.2">
      <c r="B28" s="6" t="s">
        <v>513</v>
      </c>
      <c r="C28" s="25" t="s">
        <v>343</v>
      </c>
      <c r="D28" s="33"/>
      <c r="E28" s="32"/>
      <c r="F28" s="31"/>
      <c r="G28" s="46"/>
      <c r="H28" s="6" t="s">
        <v>513</v>
      </c>
      <c r="I28" s="25" t="s">
        <v>554</v>
      </c>
      <c r="J28" s="33"/>
      <c r="K28" s="32"/>
      <c r="L28" s="34"/>
      <c r="M28" s="37" t="s">
        <v>540</v>
      </c>
      <c r="N28" s="37"/>
      <c r="O28" s="37"/>
      <c r="P28" s="37"/>
      <c r="Q28" s="37"/>
      <c r="R28" s="37"/>
    </row>
    <row r="29" spans="2:18" x14ac:dyDescent="0.2">
      <c r="B29" s="6"/>
      <c r="C29" s="25"/>
      <c r="D29" s="33"/>
      <c r="E29" s="32"/>
      <c r="F29" s="31"/>
      <c r="G29" s="46"/>
      <c r="H29" s="6"/>
      <c r="I29" s="25"/>
      <c r="J29" s="33"/>
      <c r="K29" s="32"/>
      <c r="L29" s="34"/>
      <c r="M29" s="37"/>
      <c r="N29" s="37"/>
      <c r="O29" s="37"/>
      <c r="P29" s="37"/>
      <c r="Q29" s="37"/>
      <c r="R29" s="37"/>
    </row>
    <row r="30" spans="2:18" x14ac:dyDescent="0.2">
      <c r="B30" s="6" t="s">
        <v>515</v>
      </c>
      <c r="C30" s="25" t="s">
        <v>254</v>
      </c>
      <c r="D30" s="33"/>
      <c r="E30" s="32"/>
      <c r="F30" s="31"/>
      <c r="G30" s="46"/>
      <c r="H30" s="6" t="s">
        <v>515</v>
      </c>
      <c r="I30" s="25" t="s">
        <v>138</v>
      </c>
      <c r="J30" s="33"/>
      <c r="K30" s="32"/>
      <c r="L30" s="34"/>
      <c r="M30" s="37" t="s">
        <v>22</v>
      </c>
      <c r="N30" s="37"/>
      <c r="O30" s="37"/>
      <c r="P30" s="37"/>
      <c r="Q30" s="37"/>
      <c r="R30" s="37"/>
    </row>
    <row r="31" spans="2:18" x14ac:dyDescent="0.2">
      <c r="B31" s="6" t="s">
        <v>516</v>
      </c>
      <c r="C31" s="25" t="s">
        <v>73</v>
      </c>
      <c r="D31" s="33"/>
      <c r="E31" s="32"/>
      <c r="F31" s="31"/>
      <c r="G31" s="46"/>
      <c r="H31" s="6" t="s">
        <v>516</v>
      </c>
      <c r="I31" s="25" t="s">
        <v>187</v>
      </c>
      <c r="J31" s="33"/>
      <c r="K31" s="32"/>
      <c r="L31" s="34"/>
      <c r="M31" s="37" t="s">
        <v>539</v>
      </c>
      <c r="N31" s="37"/>
      <c r="O31" s="37"/>
      <c r="P31" s="37"/>
      <c r="Q31" s="37"/>
      <c r="R31" s="37"/>
    </row>
    <row r="32" spans="2:18" x14ac:dyDescent="0.2">
      <c r="B32" s="6"/>
      <c r="C32" s="23" t="s">
        <v>12</v>
      </c>
      <c r="D32" s="20" t="s">
        <v>9</v>
      </c>
      <c r="E32" s="21" t="s">
        <v>518</v>
      </c>
      <c r="F32" s="18" t="s">
        <v>10</v>
      </c>
      <c r="G32" s="45"/>
      <c r="H32" s="6"/>
      <c r="I32" s="23" t="s">
        <v>12</v>
      </c>
      <c r="J32" s="20" t="s">
        <v>9</v>
      </c>
      <c r="K32" s="21" t="s">
        <v>518</v>
      </c>
      <c r="L32" s="22" t="s">
        <v>10</v>
      </c>
      <c r="M32" s="51"/>
      <c r="N32" s="51"/>
      <c r="O32" s="5"/>
      <c r="P32" s="51"/>
      <c r="Q32" s="51"/>
      <c r="R32" s="51"/>
    </row>
    <row r="33" spans="2:18" x14ac:dyDescent="0.2">
      <c r="B33" s="6" t="s">
        <v>515</v>
      </c>
      <c r="C33" s="25" t="s">
        <v>1</v>
      </c>
      <c r="D33" s="33"/>
      <c r="E33" s="32"/>
      <c r="F33" s="31"/>
      <c r="G33" s="46"/>
      <c r="H33" s="6" t="s">
        <v>515</v>
      </c>
      <c r="I33" s="25" t="s">
        <v>1</v>
      </c>
      <c r="J33" s="33"/>
      <c r="K33" s="32"/>
      <c r="L33" s="34"/>
      <c r="M33" s="37"/>
      <c r="N33" s="37"/>
      <c r="O33" s="37"/>
      <c r="P33" s="37"/>
      <c r="Q33" s="37"/>
      <c r="R33" s="37"/>
    </row>
    <row r="34" spans="2:18" x14ac:dyDescent="0.2">
      <c r="B34" s="6" t="s">
        <v>516</v>
      </c>
      <c r="C34" s="25" t="s">
        <v>2</v>
      </c>
      <c r="D34" s="33"/>
      <c r="E34" s="32"/>
      <c r="F34" s="31"/>
      <c r="G34" s="47"/>
      <c r="H34" s="6" t="s">
        <v>516</v>
      </c>
      <c r="I34" s="25" t="s">
        <v>2</v>
      </c>
      <c r="J34" s="33"/>
      <c r="K34" s="32"/>
      <c r="L34" s="34"/>
      <c r="M34" s="37"/>
      <c r="N34" s="37"/>
      <c r="O34" s="37"/>
      <c r="P34" s="37"/>
      <c r="Q34" s="37"/>
      <c r="R34" s="37"/>
    </row>
    <row r="35" spans="2:18" ht="16" thickBot="1" x14ac:dyDescent="0.25">
      <c r="B35" s="7" t="s">
        <v>517</v>
      </c>
      <c r="C35" s="26"/>
      <c r="D35" s="39"/>
      <c r="E35" s="40"/>
      <c r="F35" s="41"/>
      <c r="G35" s="48"/>
      <c r="H35" s="7" t="s">
        <v>517</v>
      </c>
      <c r="I35" s="26"/>
      <c r="J35" s="39"/>
      <c r="K35" s="40"/>
      <c r="L35" s="42"/>
      <c r="M35" s="52"/>
      <c r="N35" s="52"/>
      <c r="O35" s="52"/>
      <c r="P35" s="52"/>
      <c r="Q35" s="52"/>
      <c r="R35" s="52"/>
    </row>
    <row r="36" spans="2:18" x14ac:dyDescent="0.2">
      <c r="G36" s="3"/>
      <c r="L36" s="3"/>
      <c r="M36" s="3"/>
    </row>
  </sheetData>
  <mergeCells count="4">
    <mergeCell ref="D1:E1"/>
    <mergeCell ref="J1:K1"/>
    <mergeCell ref="D2:F2"/>
    <mergeCell ref="J2:L2"/>
  </mergeCells>
  <dataValidations count="5">
    <dataValidation type="list" allowBlank="1" showInputMessage="1" showErrorMessage="1" sqref="I22">
      <formula1>$E$2:$E$132</formula1>
    </dataValidation>
    <dataValidation type="list" allowBlank="1" showInputMessage="1" showErrorMessage="1" sqref="I17">
      <formula1>$E$2:$E$132</formula1>
    </dataValidation>
    <dataValidation type="list" allowBlank="1" showInputMessage="1" showErrorMessage="1" sqref="C22">
      <formula1>$E$2:$E$132</formula1>
    </dataValidation>
    <dataValidation type="list" allowBlank="1" showInputMessage="1" showErrorMessage="1" sqref="C17">
      <formula1>$E$2:$E$132</formula1>
    </dataValidation>
    <dataValidation type="list" allowBlank="1" showInputMessage="1" showErrorMessage="1" sqref="I5:I12">
      <formula1>$E$2:$E$132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Data'!$Q$3:$Q$5</xm:f>
          </x14:formula1>
          <xm:sqref>C33:C35 I33:I35</xm:sqref>
        </x14:dataValidation>
        <x14:dataValidation type="list" allowBlank="1" showInputMessage="1" showErrorMessage="1">
          <x14:formula1>
            <xm:f>'Background Data'!$A$2:$A$204</xm:f>
          </x14:formula1>
          <xm:sqref>C19:C21</xm:sqref>
        </x14:dataValidation>
        <x14:dataValidation type="list" allowBlank="1" showInputMessage="1" showErrorMessage="1">
          <x14:formula1>
            <xm:f>'Background Data'!$A$2:$A$204</xm:f>
          </x14:formula1>
          <xm:sqref>I14:I16</xm:sqref>
        </x14:dataValidation>
        <x14:dataValidation type="list" allowBlank="1" showInputMessage="1" showErrorMessage="1">
          <x14:formula1>
            <xm:f>'Background Data'!$A$2:$A$204</xm:f>
          </x14:formula1>
          <xm:sqref>C14:C16</xm:sqref>
        </x14:dataValidation>
        <x14:dataValidation type="list" allowBlank="1" showInputMessage="1" showErrorMessage="1">
          <x14:formula1>
            <xm:f>'Background Data'!$A$2:$A$204</xm:f>
          </x14:formula1>
          <xm:sqref>I19:I21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  <x14:dataValidation type="list" allowBlank="1" showInputMessage="1" showErrorMessage="1">
          <x14:formula1>
            <xm:f>'Background Data'!$A$2:$A$496</xm:f>
          </x14:formula1>
          <xm:sqref>I24:I31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B1:Z36"/>
  <sheetViews>
    <sheetView workbookViewId="0">
      <selection activeCell="U4" sqref="U4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9.83203125" bestFit="1" customWidth="1"/>
    <col min="6" max="10" width="5.33203125" customWidth="1"/>
    <col min="11" max="11" width="5.6640625" customWidth="1"/>
    <col min="12" max="12" width="1.1640625" customWidth="1"/>
    <col min="13" max="13" width="4.83203125" customWidth="1"/>
    <col min="14" max="14" width="27.5" customWidth="1"/>
    <col min="15" max="15" width="5.5" customWidth="1"/>
    <col min="16" max="16" width="9.83203125" bestFit="1" customWidth="1"/>
    <col min="17" max="21" width="5.33203125" customWidth="1"/>
    <col min="22" max="22" width="5.6640625" customWidth="1"/>
    <col min="23" max="23" width="1.1640625" customWidth="1"/>
    <col min="24" max="24" width="5.5" customWidth="1"/>
    <col min="25" max="25" width="10.5" bestFit="1" customWidth="1"/>
    <col min="26" max="26" width="7.6640625" customWidth="1"/>
  </cols>
  <sheetData>
    <row r="1" spans="2:26" s="3" customFormat="1" ht="25" thickBot="1" x14ac:dyDescent="0.35">
      <c r="B1" s="6"/>
      <c r="C1" s="84" t="s">
        <v>656</v>
      </c>
      <c r="D1" s="84"/>
      <c r="F1" s="79"/>
      <c r="G1" s="79"/>
      <c r="H1" s="79"/>
      <c r="I1" s="79"/>
      <c r="J1" s="19"/>
      <c r="K1" s="19"/>
      <c r="L1" s="19"/>
      <c r="M1" s="19"/>
      <c r="N1" s="86" t="s">
        <v>657</v>
      </c>
      <c r="O1" s="84"/>
      <c r="P1" s="84"/>
      <c r="Q1" s="84"/>
      <c r="R1" s="19"/>
      <c r="S1" s="19"/>
      <c r="U1" s="19"/>
      <c r="V1" s="19"/>
      <c r="W1" s="19"/>
      <c r="X1" s="19"/>
      <c r="Y1" s="19"/>
      <c r="Z1" s="49"/>
    </row>
    <row r="2" spans="2:26" x14ac:dyDescent="0.2">
      <c r="B2" s="7"/>
      <c r="C2" s="77"/>
      <c r="D2" s="2"/>
      <c r="E2" s="50"/>
      <c r="F2" s="50"/>
      <c r="G2" s="50"/>
      <c r="H2" s="50"/>
      <c r="I2" s="50"/>
      <c r="J2" s="50"/>
      <c r="K2" s="50"/>
      <c r="L2" s="2"/>
      <c r="M2" s="7"/>
      <c r="N2" s="77"/>
      <c r="O2" s="50"/>
      <c r="P2" s="50"/>
      <c r="Q2" s="50"/>
      <c r="R2" s="50"/>
      <c r="S2" s="50"/>
      <c r="T2" s="3"/>
      <c r="U2" s="50"/>
      <c r="V2" s="50"/>
      <c r="W2" s="2"/>
      <c r="X2" s="50"/>
      <c r="Y2" s="50"/>
      <c r="Z2" s="50"/>
    </row>
    <row r="3" spans="2:26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2"/>
      <c r="M3" s="76"/>
      <c r="N3" s="78" t="s">
        <v>3</v>
      </c>
      <c r="O3" s="82"/>
      <c r="P3" s="83"/>
      <c r="Q3" s="2"/>
      <c r="R3" s="2"/>
      <c r="S3" s="2"/>
      <c r="U3" s="2"/>
      <c r="V3" s="2"/>
      <c r="W3" s="2"/>
      <c r="X3" s="2"/>
      <c r="Y3" s="2"/>
      <c r="Z3" s="2"/>
    </row>
    <row r="4" spans="2:26" x14ac:dyDescent="0.2">
      <c r="B4" s="6"/>
      <c r="C4" s="23" t="s">
        <v>8</v>
      </c>
      <c r="D4" s="80" t="s">
        <v>9</v>
      </c>
      <c r="E4" s="21" t="s">
        <v>573</v>
      </c>
      <c r="F4" s="51"/>
      <c r="G4" s="51"/>
      <c r="H4" s="51"/>
      <c r="I4" s="51"/>
      <c r="J4" s="51"/>
      <c r="K4" s="51"/>
      <c r="L4" s="5"/>
      <c r="M4" s="6"/>
      <c r="N4" s="23" t="s">
        <v>8</v>
      </c>
      <c r="O4" s="90" t="s">
        <v>9</v>
      </c>
      <c r="P4" s="89" t="s">
        <v>573</v>
      </c>
      <c r="Q4" s="51"/>
      <c r="R4" s="51"/>
      <c r="S4" s="51"/>
      <c r="T4" s="51"/>
      <c r="U4" s="51"/>
      <c r="V4" s="51"/>
      <c r="W4" s="5"/>
      <c r="X4" s="51"/>
      <c r="Y4" s="51"/>
      <c r="Z4" s="51"/>
    </row>
    <row r="5" spans="2:26" x14ac:dyDescent="0.2">
      <c r="B5" s="6" t="s">
        <v>502</v>
      </c>
      <c r="C5" s="29" t="s">
        <v>530</v>
      </c>
      <c r="D5" s="30"/>
      <c r="E5" s="85"/>
      <c r="F5" s="37"/>
      <c r="G5" s="37"/>
      <c r="H5" s="37"/>
      <c r="I5" s="37"/>
      <c r="J5" s="37"/>
      <c r="K5" s="37"/>
      <c r="L5" s="37"/>
      <c r="M5" s="6" t="s">
        <v>502</v>
      </c>
      <c r="N5" s="29" t="s">
        <v>519</v>
      </c>
      <c r="O5" s="88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x14ac:dyDescent="0.2">
      <c r="B6" s="6" t="s">
        <v>503</v>
      </c>
      <c r="C6" s="25" t="s">
        <v>421</v>
      </c>
      <c r="D6" s="33"/>
      <c r="E6" s="32"/>
      <c r="F6" s="37"/>
      <c r="G6" s="37"/>
      <c r="H6" s="37"/>
      <c r="I6" s="37"/>
      <c r="J6" s="37"/>
      <c r="K6" s="37"/>
      <c r="L6" s="37"/>
      <c r="M6" s="6" t="s">
        <v>503</v>
      </c>
      <c r="N6" s="25" t="s">
        <v>421</v>
      </c>
      <c r="O6" s="88"/>
      <c r="P6" s="33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x14ac:dyDescent="0.2">
      <c r="B7" s="6" t="s">
        <v>504</v>
      </c>
      <c r="C7" s="25" t="s">
        <v>387</v>
      </c>
      <c r="D7" s="33"/>
      <c r="E7" s="32"/>
      <c r="F7" s="37"/>
      <c r="G7" s="37"/>
      <c r="H7" s="37"/>
      <c r="I7" s="37"/>
      <c r="J7" s="37"/>
      <c r="K7" s="37"/>
      <c r="L7" s="37"/>
      <c r="M7" s="6" t="s">
        <v>504</v>
      </c>
      <c r="N7" s="25" t="s">
        <v>387</v>
      </c>
      <c r="O7" s="88"/>
      <c r="P7" s="33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x14ac:dyDescent="0.2">
      <c r="B8" s="6" t="s">
        <v>505</v>
      </c>
      <c r="C8" s="25" t="s">
        <v>6</v>
      </c>
      <c r="D8" s="33"/>
      <c r="E8" s="32"/>
      <c r="F8" s="37"/>
      <c r="G8" s="37"/>
      <c r="H8" s="37"/>
      <c r="I8" s="37"/>
      <c r="J8" s="37"/>
      <c r="K8" s="37"/>
      <c r="L8" s="37"/>
      <c r="M8" s="6" t="s">
        <v>505</v>
      </c>
      <c r="N8" s="25" t="s">
        <v>6</v>
      </c>
      <c r="O8" s="88"/>
      <c r="P8" s="33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x14ac:dyDescent="0.2">
      <c r="B9" s="6" t="s">
        <v>506</v>
      </c>
      <c r="C9" s="25" t="s">
        <v>487</v>
      </c>
      <c r="D9" s="33"/>
      <c r="E9" s="32"/>
      <c r="F9" s="37"/>
      <c r="G9" s="37"/>
      <c r="H9" s="37"/>
      <c r="I9" s="37"/>
      <c r="J9" s="37"/>
      <c r="K9" s="37"/>
      <c r="L9" s="37"/>
      <c r="M9" s="6" t="s">
        <v>506</v>
      </c>
      <c r="N9" s="25" t="s">
        <v>487</v>
      </c>
      <c r="O9" s="88"/>
      <c r="P9" s="3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x14ac:dyDescent="0.2">
      <c r="B10" s="6" t="s">
        <v>507</v>
      </c>
      <c r="C10" s="25" t="s">
        <v>500</v>
      </c>
      <c r="D10" s="33"/>
      <c r="E10" s="32"/>
      <c r="F10" s="37"/>
      <c r="G10" s="37"/>
      <c r="H10" s="37"/>
      <c r="I10" s="37"/>
      <c r="J10" s="37"/>
      <c r="K10" s="37"/>
      <c r="L10" s="37"/>
      <c r="M10" s="6" t="s">
        <v>507</v>
      </c>
      <c r="N10" s="25" t="s">
        <v>500</v>
      </c>
      <c r="O10" s="88"/>
      <c r="P10" s="33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2:26" x14ac:dyDescent="0.2">
      <c r="B11" s="6" t="s">
        <v>505</v>
      </c>
      <c r="C11" s="25" t="s">
        <v>494</v>
      </c>
      <c r="D11" s="33"/>
      <c r="E11" s="32"/>
      <c r="F11" s="99"/>
      <c r="G11" s="37"/>
      <c r="H11" s="37"/>
      <c r="I11" s="37"/>
      <c r="J11" s="37"/>
      <c r="K11" s="37"/>
      <c r="L11" s="37"/>
      <c r="M11" s="6" t="s">
        <v>505</v>
      </c>
      <c r="N11" s="25" t="s">
        <v>494</v>
      </c>
      <c r="O11" s="87"/>
      <c r="P11" s="32"/>
      <c r="Q11" s="99"/>
      <c r="R11" s="37"/>
      <c r="S11" s="37"/>
      <c r="T11" s="37"/>
      <c r="U11" s="37"/>
      <c r="V11" s="37"/>
      <c r="W11" s="37"/>
      <c r="X11" s="37"/>
      <c r="Y11" s="37"/>
      <c r="Z11" s="37"/>
    </row>
    <row r="12" spans="2:26" x14ac:dyDescent="0.2">
      <c r="B12" s="6"/>
      <c r="C12" s="25" t="s">
        <v>525</v>
      </c>
      <c r="D12" s="35"/>
      <c r="E12" s="36"/>
      <c r="F12" s="247" t="s">
        <v>572</v>
      </c>
      <c r="G12" s="248"/>
      <c r="H12" s="248"/>
      <c r="I12" s="248"/>
      <c r="J12" s="250"/>
      <c r="K12" s="100"/>
      <c r="L12" s="37"/>
      <c r="M12" s="6"/>
      <c r="N12" s="25" t="s">
        <v>525</v>
      </c>
      <c r="O12" s="87"/>
      <c r="P12" s="87"/>
      <c r="Q12" s="247" t="s">
        <v>572</v>
      </c>
      <c r="R12" s="248"/>
      <c r="S12" s="248"/>
      <c r="T12" s="248"/>
      <c r="U12" s="250"/>
      <c r="V12" s="100"/>
      <c r="W12" s="37"/>
      <c r="X12" s="37"/>
      <c r="Y12" s="37"/>
      <c r="Z12" s="37"/>
    </row>
    <row r="13" spans="2:26" x14ac:dyDescent="0.2">
      <c r="B13" s="6"/>
      <c r="C13" s="23" t="s">
        <v>588</v>
      </c>
      <c r="D13" s="20" t="s">
        <v>578</v>
      </c>
      <c r="E13" s="21" t="s">
        <v>579</v>
      </c>
      <c r="F13" s="81">
        <v>1</v>
      </c>
      <c r="G13" s="81">
        <v>2</v>
      </c>
      <c r="H13" s="81">
        <v>3</v>
      </c>
      <c r="I13" s="81">
        <v>4</v>
      </c>
      <c r="J13" s="107">
        <v>5</v>
      </c>
      <c r="K13" s="22" t="s">
        <v>573</v>
      </c>
      <c r="L13" s="45"/>
      <c r="M13" s="6"/>
      <c r="N13" s="23" t="s">
        <v>588</v>
      </c>
      <c r="O13" s="20" t="s">
        <v>578</v>
      </c>
      <c r="P13" s="21" t="s">
        <v>579</v>
      </c>
      <c r="Q13" s="81">
        <v>1</v>
      </c>
      <c r="R13" s="81">
        <v>2</v>
      </c>
      <c r="S13" s="81">
        <v>3</v>
      </c>
      <c r="T13" s="81">
        <v>4</v>
      </c>
      <c r="U13" s="107">
        <v>5</v>
      </c>
      <c r="V13" s="22" t="s">
        <v>573</v>
      </c>
      <c r="W13" s="5"/>
      <c r="X13" s="51"/>
      <c r="Y13" s="51"/>
      <c r="Z13" s="51"/>
    </row>
    <row r="14" spans="2:26" x14ac:dyDescent="0.2">
      <c r="B14" s="6" t="s">
        <v>534</v>
      </c>
      <c r="C14" s="25" t="s">
        <v>115</v>
      </c>
      <c r="D14" s="96">
        <v>1</v>
      </c>
      <c r="E14" s="32" t="s">
        <v>583</v>
      </c>
      <c r="F14" s="32">
        <f>Calculator!F11</f>
        <v>115</v>
      </c>
      <c r="G14" s="32">
        <f>Calculator!F12</f>
        <v>120</v>
      </c>
      <c r="H14" s="32">
        <f>Calculator!F13</f>
        <v>125</v>
      </c>
      <c r="I14" s="32">
        <f>Calculator!F14</f>
        <v>130</v>
      </c>
      <c r="J14" s="105">
        <f>Calculator!F15</f>
        <v>135</v>
      </c>
      <c r="K14" s="31"/>
      <c r="L14" s="46"/>
      <c r="M14" s="6" t="s">
        <v>534</v>
      </c>
      <c r="N14" s="25" t="s">
        <v>41</v>
      </c>
      <c r="O14" s="96">
        <v>1</v>
      </c>
      <c r="P14" s="32" t="s">
        <v>583</v>
      </c>
      <c r="Q14" s="32">
        <f>Calculator!U11</f>
        <v>60</v>
      </c>
      <c r="R14" s="32">
        <f>Calculator!U12</f>
        <v>65</v>
      </c>
      <c r="S14" s="32">
        <f>Calculator!U13</f>
        <v>70</v>
      </c>
      <c r="T14" s="32">
        <f>Calculator!U14</f>
        <v>50</v>
      </c>
      <c r="U14" s="105">
        <f>Calculator!U15</f>
        <v>50</v>
      </c>
      <c r="V14" s="34"/>
      <c r="W14" s="37"/>
      <c r="X14" s="37"/>
      <c r="Y14" s="37"/>
      <c r="Z14" s="37"/>
    </row>
    <row r="15" spans="2:26" x14ac:dyDescent="0.2">
      <c r="B15" s="6"/>
      <c r="C15" s="25"/>
      <c r="D15" s="96">
        <v>2</v>
      </c>
      <c r="E15" s="32" t="s">
        <v>581</v>
      </c>
      <c r="F15" s="32">
        <f>Calculator!F18</f>
        <v>90</v>
      </c>
      <c r="G15" s="32">
        <f>Calculator!F19</f>
        <v>105</v>
      </c>
      <c r="H15" s="32">
        <f>Calculator!F20</f>
        <v>115</v>
      </c>
      <c r="I15" s="32">
        <f>Calculator!F21</f>
        <v>75</v>
      </c>
      <c r="J15" s="105">
        <f>Calculator!F22</f>
        <v>75</v>
      </c>
      <c r="K15" s="31"/>
      <c r="L15" s="46"/>
      <c r="M15" s="6"/>
      <c r="N15" s="25"/>
      <c r="O15" s="96">
        <v>2</v>
      </c>
      <c r="P15" s="32" t="s">
        <v>581</v>
      </c>
      <c r="Q15" s="32">
        <f>Calculator!U18</f>
        <v>75</v>
      </c>
      <c r="R15" s="32">
        <f>Calculator!U19</f>
        <v>75</v>
      </c>
      <c r="S15" s="32">
        <f>Calculator!U20</f>
        <v>80</v>
      </c>
      <c r="T15" s="32">
        <f>Calculator!U21</f>
        <v>85</v>
      </c>
      <c r="U15" s="105">
        <f>Calculator!U22</f>
        <v>85</v>
      </c>
      <c r="V15" s="34"/>
      <c r="W15" s="37"/>
      <c r="X15" s="37"/>
      <c r="Y15" s="37"/>
      <c r="Z15" s="37"/>
    </row>
    <row r="16" spans="2:26" x14ac:dyDescent="0.2">
      <c r="B16" s="6"/>
      <c r="C16" s="25"/>
      <c r="D16" s="96">
        <v>3</v>
      </c>
      <c r="E16" s="32" t="s">
        <v>582</v>
      </c>
      <c r="F16" s="32">
        <f>Calculator!F25</f>
        <v>105</v>
      </c>
      <c r="G16" s="32">
        <f>Calculator!F26</f>
        <v>115</v>
      </c>
      <c r="H16" s="32">
        <f>Calculator!F27</f>
        <v>130</v>
      </c>
      <c r="I16" s="32">
        <f>Calculator!F28</f>
        <v>135</v>
      </c>
      <c r="J16" s="105">
        <f>Calculator!F29</f>
        <v>145</v>
      </c>
      <c r="K16" s="31"/>
      <c r="L16" s="46"/>
      <c r="M16" s="6"/>
      <c r="N16" s="25"/>
      <c r="O16" s="96">
        <v>3</v>
      </c>
      <c r="P16" s="32" t="s">
        <v>582</v>
      </c>
      <c r="Q16" s="32">
        <f>Calculator!U25</f>
        <v>60</v>
      </c>
      <c r="R16" s="32">
        <f>Calculator!U26</f>
        <v>65</v>
      </c>
      <c r="S16" s="32">
        <f>Calculator!U27</f>
        <v>70</v>
      </c>
      <c r="T16" s="32">
        <f>Calculator!U28</f>
        <v>50</v>
      </c>
      <c r="U16" s="105">
        <f>Calculator!U29</f>
        <v>50</v>
      </c>
      <c r="V16" s="34"/>
      <c r="W16" s="37"/>
      <c r="X16" s="37"/>
      <c r="Y16" s="37"/>
      <c r="Z16" s="37"/>
    </row>
    <row r="17" spans="2:26" x14ac:dyDescent="0.2">
      <c r="B17" s="6"/>
      <c r="C17" s="25"/>
      <c r="D17" s="96">
        <v>4</v>
      </c>
      <c r="E17" s="32" t="s">
        <v>580</v>
      </c>
      <c r="F17" s="36">
        <f>Calculator!F32</f>
        <v>90</v>
      </c>
      <c r="G17" s="36">
        <f>Calculator!F33</f>
        <v>115</v>
      </c>
      <c r="H17" s="36">
        <f>Calculator!F34</f>
        <v>120</v>
      </c>
      <c r="I17" s="36" t="s">
        <v>586</v>
      </c>
      <c r="J17" s="106" t="s">
        <v>586</v>
      </c>
      <c r="K17" s="34"/>
      <c r="L17" s="46"/>
      <c r="M17" s="6"/>
      <c r="N17" s="25"/>
      <c r="O17" s="96">
        <v>4</v>
      </c>
      <c r="P17" s="32" t="s">
        <v>580</v>
      </c>
      <c r="Q17" s="36">
        <f>Calculator!U32</f>
        <v>70</v>
      </c>
      <c r="R17" s="36">
        <f>Calculator!U33</f>
        <v>75</v>
      </c>
      <c r="S17" s="36">
        <f>Calculator!U34</f>
        <v>85</v>
      </c>
      <c r="T17" s="36" t="s">
        <v>586</v>
      </c>
      <c r="U17" s="106" t="s">
        <v>586</v>
      </c>
      <c r="V17" s="92"/>
      <c r="W17" s="37"/>
      <c r="X17" s="37"/>
      <c r="Y17" s="37"/>
      <c r="Z17" s="37"/>
    </row>
    <row r="18" spans="2:26" hidden="1" x14ac:dyDescent="0.2">
      <c r="B18" s="6"/>
      <c r="C18" s="23" t="s">
        <v>588</v>
      </c>
      <c r="D18" s="20" t="s">
        <v>578</v>
      </c>
      <c r="E18" s="21" t="s">
        <v>579</v>
      </c>
      <c r="F18" s="81">
        <v>1</v>
      </c>
      <c r="G18" s="81">
        <v>2</v>
      </c>
      <c r="H18" s="81">
        <v>3</v>
      </c>
      <c r="I18" s="81">
        <v>4</v>
      </c>
      <c r="J18" s="107">
        <v>5</v>
      </c>
      <c r="K18" s="22" t="s">
        <v>573</v>
      </c>
      <c r="L18" s="45"/>
      <c r="M18" s="6"/>
      <c r="N18" s="23" t="s">
        <v>588</v>
      </c>
      <c r="O18" s="20" t="s">
        <v>578</v>
      </c>
      <c r="P18" s="21" t="s">
        <v>579</v>
      </c>
      <c r="Q18" s="81">
        <v>1</v>
      </c>
      <c r="R18" s="81">
        <v>2</v>
      </c>
      <c r="S18" s="81">
        <v>3</v>
      </c>
      <c r="T18" s="81">
        <v>4</v>
      </c>
      <c r="U18" s="107">
        <v>5</v>
      </c>
      <c r="V18" s="22" t="s">
        <v>573</v>
      </c>
      <c r="W18" s="5"/>
      <c r="X18" s="51"/>
      <c r="Y18" s="51"/>
      <c r="Z18" s="51"/>
    </row>
    <row r="19" spans="2:26" hidden="1" x14ac:dyDescent="0.2">
      <c r="B19" s="6" t="s">
        <v>534</v>
      </c>
      <c r="C19" s="25" t="s">
        <v>115</v>
      </c>
      <c r="D19" s="96">
        <v>1</v>
      </c>
      <c r="E19" s="32" t="s">
        <v>583</v>
      </c>
      <c r="F19" s="32">
        <f>Calculator!F11</f>
        <v>115</v>
      </c>
      <c r="G19" s="32">
        <f>Calculator!F12</f>
        <v>120</v>
      </c>
      <c r="H19" s="32">
        <f>Calculator!F13</f>
        <v>125</v>
      </c>
      <c r="I19" s="32">
        <f>Calculator!F14</f>
        <v>130</v>
      </c>
      <c r="J19" s="105">
        <f>Calculator!F15</f>
        <v>135</v>
      </c>
      <c r="K19" s="31"/>
      <c r="L19" s="46"/>
      <c r="M19" s="6" t="s">
        <v>534</v>
      </c>
      <c r="N19" s="25" t="s">
        <v>41</v>
      </c>
      <c r="O19" s="96">
        <v>1</v>
      </c>
      <c r="P19" s="32" t="s">
        <v>583</v>
      </c>
      <c r="Q19" s="32">
        <f>Calculator!U11</f>
        <v>60</v>
      </c>
      <c r="R19" s="32">
        <f>Calculator!U12</f>
        <v>65</v>
      </c>
      <c r="S19" s="32">
        <f>Calculator!U13</f>
        <v>70</v>
      </c>
      <c r="T19" s="32">
        <f>Calculator!U14</f>
        <v>50</v>
      </c>
      <c r="U19" s="105">
        <f>Calculator!U15</f>
        <v>50</v>
      </c>
      <c r="V19" s="34"/>
      <c r="W19" s="37"/>
      <c r="X19" s="37"/>
      <c r="Y19" s="37"/>
      <c r="Z19" s="37"/>
    </row>
    <row r="20" spans="2:26" hidden="1" x14ac:dyDescent="0.2">
      <c r="B20" s="6"/>
      <c r="C20" s="25"/>
      <c r="D20" s="96">
        <v>2</v>
      </c>
      <c r="E20" s="32" t="s">
        <v>581</v>
      </c>
      <c r="F20" s="32">
        <f>Calculator!F18</f>
        <v>90</v>
      </c>
      <c r="G20" s="32">
        <f>Calculator!F19</f>
        <v>105</v>
      </c>
      <c r="H20" s="32">
        <f>Calculator!F20</f>
        <v>115</v>
      </c>
      <c r="I20" s="32">
        <f>Calculator!F21</f>
        <v>75</v>
      </c>
      <c r="J20" s="105">
        <f>Calculator!F22</f>
        <v>75</v>
      </c>
      <c r="K20" s="31"/>
      <c r="L20" s="46"/>
      <c r="M20" s="6"/>
      <c r="N20" s="25"/>
      <c r="O20" s="96">
        <v>2</v>
      </c>
      <c r="P20" s="32" t="s">
        <v>581</v>
      </c>
      <c r="Q20" s="32">
        <f>Calculator!U18</f>
        <v>75</v>
      </c>
      <c r="R20" s="32">
        <f>Calculator!U19</f>
        <v>75</v>
      </c>
      <c r="S20" s="32">
        <f>Calculator!U20</f>
        <v>80</v>
      </c>
      <c r="T20" s="32">
        <f>Calculator!U21</f>
        <v>85</v>
      </c>
      <c r="U20" s="105">
        <f>Calculator!U22</f>
        <v>85</v>
      </c>
      <c r="V20" s="34"/>
      <c r="W20" s="37"/>
      <c r="X20" s="37"/>
      <c r="Y20" s="37"/>
      <c r="Z20" s="37"/>
    </row>
    <row r="21" spans="2:26" hidden="1" x14ac:dyDescent="0.2">
      <c r="B21" s="6"/>
      <c r="C21" s="25"/>
      <c r="D21" s="96">
        <v>3</v>
      </c>
      <c r="E21" s="32" t="s">
        <v>582</v>
      </c>
      <c r="F21" s="32">
        <f>Calculator!F25</f>
        <v>105</v>
      </c>
      <c r="G21" s="32">
        <f>Calculator!F26</f>
        <v>115</v>
      </c>
      <c r="H21" s="32">
        <f>Calculator!F27</f>
        <v>130</v>
      </c>
      <c r="I21" s="32">
        <f>Calculator!F28</f>
        <v>135</v>
      </c>
      <c r="J21" s="105">
        <f>Calculator!F29</f>
        <v>145</v>
      </c>
      <c r="K21" s="31"/>
      <c r="L21" s="46"/>
      <c r="M21" s="6"/>
      <c r="N21" s="25"/>
      <c r="O21" s="96">
        <v>3</v>
      </c>
      <c r="P21" s="32" t="s">
        <v>582</v>
      </c>
      <c r="Q21" s="32">
        <f>Calculator!U25</f>
        <v>60</v>
      </c>
      <c r="R21" s="32">
        <f>Calculator!U26</f>
        <v>65</v>
      </c>
      <c r="S21" s="32">
        <f>Calculator!U27</f>
        <v>70</v>
      </c>
      <c r="T21" s="32">
        <f>Calculator!U28</f>
        <v>50</v>
      </c>
      <c r="U21" s="105">
        <f>Calculator!U29</f>
        <v>50</v>
      </c>
      <c r="V21" s="34"/>
      <c r="W21" s="37"/>
      <c r="X21" s="37"/>
      <c r="Y21" s="37"/>
      <c r="Z21" s="37"/>
    </row>
    <row r="22" spans="2:26" hidden="1" x14ac:dyDescent="0.2">
      <c r="B22" s="6"/>
      <c r="C22" s="25"/>
      <c r="D22" s="96">
        <v>4</v>
      </c>
      <c r="E22" s="32" t="s">
        <v>580</v>
      </c>
      <c r="F22" s="36">
        <f>Calculator!F32</f>
        <v>90</v>
      </c>
      <c r="G22" s="36">
        <f>Calculator!F33</f>
        <v>115</v>
      </c>
      <c r="H22" s="36">
        <f>Calculator!F34</f>
        <v>120</v>
      </c>
      <c r="I22" s="36" t="s">
        <v>586</v>
      </c>
      <c r="J22" s="106" t="s">
        <v>586</v>
      </c>
      <c r="K22" s="34"/>
      <c r="L22" s="46"/>
      <c r="M22" s="6"/>
      <c r="N22" s="25"/>
      <c r="O22" s="96">
        <v>4</v>
      </c>
      <c r="P22" s="32" t="s">
        <v>580</v>
      </c>
      <c r="Q22" s="36">
        <f>Calculator!U32</f>
        <v>70</v>
      </c>
      <c r="R22" s="36">
        <f>Calculator!U33</f>
        <v>75</v>
      </c>
      <c r="S22" s="36">
        <f>Calculator!U34</f>
        <v>85</v>
      </c>
      <c r="T22" s="36" t="s">
        <v>586</v>
      </c>
      <c r="U22" s="106" t="s">
        <v>586</v>
      </c>
      <c r="V22" s="92"/>
      <c r="W22" s="37"/>
      <c r="X22" s="37"/>
      <c r="Y22" s="37"/>
      <c r="Z22" s="37"/>
    </row>
    <row r="23" spans="2:26" x14ac:dyDescent="0.2">
      <c r="B23" s="6"/>
      <c r="C23" s="23" t="s">
        <v>533</v>
      </c>
      <c r="D23" s="20" t="s">
        <v>9</v>
      </c>
      <c r="E23" s="18" t="s">
        <v>573</v>
      </c>
      <c r="F23" s="81" t="s">
        <v>651</v>
      </c>
      <c r="G23" s="81" t="s">
        <v>652</v>
      </c>
      <c r="H23" s="81" t="s">
        <v>653</v>
      </c>
      <c r="I23" s="109" t="s">
        <v>654</v>
      </c>
      <c r="J23" s="101">
        <v>5</v>
      </c>
      <c r="K23" s="101"/>
      <c r="L23" s="5"/>
      <c r="M23" s="6"/>
      <c r="N23" s="23" t="s">
        <v>533</v>
      </c>
      <c r="O23" s="20" t="s">
        <v>9</v>
      </c>
      <c r="P23" s="20" t="s">
        <v>573</v>
      </c>
      <c r="Q23" s="81" t="s">
        <v>651</v>
      </c>
      <c r="R23" s="81" t="s">
        <v>652</v>
      </c>
      <c r="S23" s="81" t="s">
        <v>653</v>
      </c>
      <c r="T23" s="109" t="s">
        <v>654</v>
      </c>
      <c r="U23" s="108"/>
      <c r="V23" s="51"/>
      <c r="W23" s="5"/>
      <c r="X23" s="51"/>
      <c r="Y23" s="51"/>
      <c r="Z23" s="51"/>
    </row>
    <row r="24" spans="2:26" x14ac:dyDescent="0.2">
      <c r="B24" s="6" t="s">
        <v>509</v>
      </c>
      <c r="C24" s="25" t="s">
        <v>169</v>
      </c>
      <c r="D24" s="33">
        <v>5</v>
      </c>
      <c r="E24" s="32">
        <v>8</v>
      </c>
      <c r="F24" s="32"/>
      <c r="G24" s="32"/>
      <c r="H24" s="32"/>
      <c r="I24" s="33"/>
      <c r="J24" s="37"/>
      <c r="K24" s="31"/>
      <c r="L24" s="37"/>
      <c r="M24" s="6" t="s">
        <v>509</v>
      </c>
      <c r="N24" s="25" t="s">
        <v>59</v>
      </c>
      <c r="O24" s="33">
        <v>4</v>
      </c>
      <c r="P24" s="32" t="s">
        <v>647</v>
      </c>
      <c r="Q24" s="33"/>
      <c r="R24" s="32"/>
      <c r="S24" s="33"/>
      <c r="T24" s="85"/>
      <c r="U24" s="87"/>
      <c r="V24" s="37"/>
      <c r="W24" s="37"/>
      <c r="X24" s="37"/>
      <c r="Y24" s="37"/>
      <c r="Z24" s="37"/>
    </row>
    <row r="25" spans="2:26" x14ac:dyDescent="0.2">
      <c r="B25" s="6" t="s">
        <v>510</v>
      </c>
      <c r="C25" s="25" t="s">
        <v>674</v>
      </c>
      <c r="D25" s="33">
        <v>5</v>
      </c>
      <c r="E25" s="32">
        <v>10</v>
      </c>
      <c r="F25" s="32"/>
      <c r="G25" s="32"/>
      <c r="H25" s="32"/>
      <c r="I25" s="33"/>
      <c r="J25" s="37"/>
      <c r="K25" s="31"/>
      <c r="L25" s="37"/>
      <c r="M25" s="6" t="s">
        <v>510</v>
      </c>
      <c r="N25" s="25" t="s">
        <v>197</v>
      </c>
      <c r="O25" s="33">
        <v>4</v>
      </c>
      <c r="P25" s="32">
        <v>15</v>
      </c>
      <c r="Q25" s="33"/>
      <c r="R25" s="32"/>
      <c r="S25" s="33"/>
      <c r="T25" s="33"/>
      <c r="U25" s="87"/>
      <c r="V25" s="37"/>
      <c r="W25" s="37"/>
      <c r="X25" s="37"/>
      <c r="Y25" s="37"/>
      <c r="Z25" s="37"/>
    </row>
    <row r="26" spans="2:26" x14ac:dyDescent="0.2">
      <c r="B26" s="6"/>
      <c r="C26" s="25"/>
      <c r="D26" s="33"/>
      <c r="E26" s="32"/>
      <c r="F26" s="32"/>
      <c r="G26" s="32"/>
      <c r="H26" s="32"/>
      <c r="I26" s="33"/>
      <c r="J26" s="37"/>
      <c r="K26" s="31"/>
      <c r="L26" s="37"/>
      <c r="M26" s="6"/>
      <c r="N26" s="25"/>
      <c r="O26" s="33"/>
      <c r="P26" s="32"/>
      <c r="Q26" s="33"/>
      <c r="R26" s="32"/>
      <c r="S26" s="33"/>
      <c r="T26" s="33"/>
      <c r="U26" s="87"/>
      <c r="V26" s="37"/>
      <c r="W26" s="37"/>
      <c r="X26" s="37"/>
      <c r="Y26" s="37"/>
      <c r="Z26" s="37"/>
    </row>
    <row r="27" spans="2:26" x14ac:dyDescent="0.2">
      <c r="B27" s="6" t="s">
        <v>512</v>
      </c>
      <c r="C27" s="25" t="s">
        <v>677</v>
      </c>
      <c r="D27" s="27">
        <v>4</v>
      </c>
      <c r="E27" s="28">
        <v>8</v>
      </c>
      <c r="F27" s="28"/>
      <c r="G27" s="28"/>
      <c r="H27" s="28"/>
      <c r="I27" s="27"/>
      <c r="J27" s="37"/>
      <c r="K27" s="37"/>
      <c r="L27" s="37"/>
      <c r="M27" s="6" t="s">
        <v>512</v>
      </c>
      <c r="N27" s="25" t="s">
        <v>49</v>
      </c>
      <c r="O27" s="27">
        <v>4</v>
      </c>
      <c r="P27" s="28">
        <v>6</v>
      </c>
      <c r="Q27" s="27"/>
      <c r="R27" s="28"/>
      <c r="S27" s="27"/>
      <c r="T27" s="27"/>
      <c r="U27" s="99"/>
      <c r="V27" s="37"/>
      <c r="W27" s="37"/>
      <c r="X27" s="37"/>
      <c r="Y27" s="37"/>
      <c r="Z27" s="37"/>
    </row>
    <row r="28" spans="2:26" x14ac:dyDescent="0.2">
      <c r="B28" s="6" t="s">
        <v>513</v>
      </c>
      <c r="C28" s="25" t="s">
        <v>351</v>
      </c>
      <c r="D28" s="33">
        <v>3</v>
      </c>
      <c r="E28" s="32" t="s">
        <v>645</v>
      </c>
      <c r="F28" s="32"/>
      <c r="G28" s="32"/>
      <c r="H28" s="32"/>
      <c r="I28" s="33"/>
      <c r="J28" s="37"/>
      <c r="K28" s="31"/>
      <c r="L28" s="37"/>
      <c r="M28" s="6" t="s">
        <v>513</v>
      </c>
      <c r="N28" s="25" t="s">
        <v>678</v>
      </c>
      <c r="O28" s="33">
        <v>4</v>
      </c>
      <c r="P28" s="32">
        <v>10</v>
      </c>
      <c r="Q28" s="33"/>
      <c r="R28" s="32"/>
      <c r="S28" s="33"/>
      <c r="T28" s="33"/>
      <c r="U28" s="87"/>
      <c r="V28" s="37"/>
      <c r="W28" s="37"/>
      <c r="X28" s="37"/>
      <c r="Y28" s="37"/>
      <c r="Z28" s="37"/>
    </row>
    <row r="29" spans="2:26" x14ac:dyDescent="0.2">
      <c r="B29" s="6"/>
      <c r="C29" s="25"/>
      <c r="D29" s="33"/>
      <c r="E29" s="32"/>
      <c r="F29" s="32"/>
      <c r="G29" s="32"/>
      <c r="H29" s="32"/>
      <c r="I29" s="33"/>
      <c r="J29" s="37"/>
      <c r="K29" s="31"/>
      <c r="L29" s="37"/>
      <c r="M29" s="6"/>
      <c r="N29" s="25"/>
      <c r="O29" s="33"/>
      <c r="P29" s="32"/>
      <c r="Q29" s="33"/>
      <c r="R29" s="32"/>
      <c r="S29" s="33"/>
      <c r="T29" s="33"/>
      <c r="U29" s="87"/>
      <c r="V29" s="37"/>
      <c r="W29" s="37"/>
      <c r="X29" s="37"/>
      <c r="Y29" s="37"/>
      <c r="Z29" s="37"/>
    </row>
    <row r="30" spans="2:26" x14ac:dyDescent="0.2">
      <c r="B30" s="6" t="s">
        <v>515</v>
      </c>
      <c r="C30" s="25" t="s">
        <v>113</v>
      </c>
      <c r="D30" s="33">
        <v>3</v>
      </c>
      <c r="E30" s="32">
        <v>15</v>
      </c>
      <c r="F30" s="32"/>
      <c r="G30" s="32"/>
      <c r="H30" s="32"/>
      <c r="I30" s="33"/>
      <c r="J30" s="37"/>
      <c r="K30" s="31"/>
      <c r="L30" s="37"/>
      <c r="M30" s="6" t="s">
        <v>515</v>
      </c>
      <c r="N30" s="25" t="s">
        <v>254</v>
      </c>
      <c r="O30" s="33">
        <v>3</v>
      </c>
      <c r="P30" s="32" t="s">
        <v>679</v>
      </c>
      <c r="Q30" s="33"/>
      <c r="R30" s="32"/>
      <c r="S30" s="33"/>
      <c r="T30" s="33"/>
      <c r="U30" s="87"/>
      <c r="V30" s="37"/>
      <c r="W30" s="37"/>
      <c r="X30" s="37"/>
      <c r="Y30" s="37"/>
      <c r="Z30" s="37"/>
    </row>
    <row r="31" spans="2:26" ht="16" thickBot="1" x14ac:dyDescent="0.25">
      <c r="B31" s="6" t="s">
        <v>516</v>
      </c>
      <c r="C31" s="25" t="s">
        <v>167</v>
      </c>
      <c r="D31" s="33">
        <v>3</v>
      </c>
      <c r="E31" s="32">
        <v>12</v>
      </c>
      <c r="F31" s="93"/>
      <c r="G31" s="93"/>
      <c r="H31" s="93"/>
      <c r="I31" s="94"/>
      <c r="J31" s="37"/>
      <c r="K31" s="31"/>
      <c r="L31" s="37"/>
      <c r="M31" s="6" t="s">
        <v>516</v>
      </c>
      <c r="N31" s="25" t="s">
        <v>43</v>
      </c>
      <c r="O31" s="33">
        <v>3</v>
      </c>
      <c r="P31" s="32">
        <v>12</v>
      </c>
      <c r="Q31" s="94"/>
      <c r="R31" s="93"/>
      <c r="S31" s="94"/>
      <c r="T31" s="94"/>
      <c r="U31" s="87"/>
      <c r="V31" s="37"/>
      <c r="W31" s="37"/>
      <c r="X31" s="37"/>
      <c r="Y31" s="37"/>
      <c r="Z31" s="37"/>
    </row>
    <row r="32" spans="2:26" x14ac:dyDescent="0.2">
      <c r="B32" s="6"/>
      <c r="C32" s="23" t="s">
        <v>12</v>
      </c>
      <c r="D32" s="20" t="s">
        <v>9</v>
      </c>
      <c r="E32" s="23" t="s">
        <v>573</v>
      </c>
      <c r="F32" s="51"/>
      <c r="G32" s="51"/>
      <c r="H32" s="51"/>
      <c r="I32" s="51"/>
      <c r="J32" s="51"/>
      <c r="K32" s="51"/>
      <c r="L32" s="5"/>
      <c r="M32" s="6"/>
      <c r="N32" s="23" t="s">
        <v>12</v>
      </c>
      <c r="O32" s="20" t="s">
        <v>9</v>
      </c>
      <c r="P32" s="23" t="s">
        <v>573</v>
      </c>
      <c r="Q32" s="51"/>
      <c r="R32" s="51"/>
      <c r="S32" s="51"/>
      <c r="T32" s="51"/>
      <c r="U32" s="51"/>
      <c r="V32" s="51"/>
      <c r="W32" s="5"/>
      <c r="X32" s="51"/>
      <c r="Y32" s="51"/>
      <c r="Z32" s="51"/>
    </row>
    <row r="33" spans="2:26" x14ac:dyDescent="0.2">
      <c r="B33" s="6" t="s">
        <v>515</v>
      </c>
      <c r="C33" s="25" t="s">
        <v>1</v>
      </c>
      <c r="D33" s="33"/>
      <c r="E33" s="25"/>
      <c r="F33" s="37"/>
      <c r="G33" s="37"/>
      <c r="H33" s="37"/>
      <c r="I33" s="37"/>
      <c r="J33" s="37"/>
      <c r="K33" s="37"/>
      <c r="L33" s="37"/>
      <c r="M33" s="6" t="s">
        <v>515</v>
      </c>
      <c r="N33" s="25" t="s">
        <v>1</v>
      </c>
      <c r="O33" s="33"/>
      <c r="P33" s="25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x14ac:dyDescent="0.2">
      <c r="B34" s="6" t="s">
        <v>516</v>
      </c>
      <c r="C34" s="25" t="s">
        <v>2</v>
      </c>
      <c r="D34" s="33"/>
      <c r="E34" s="25"/>
      <c r="F34" s="37"/>
      <c r="G34" s="37"/>
      <c r="H34" s="37"/>
      <c r="I34" s="37"/>
      <c r="J34" s="37"/>
      <c r="K34" s="37"/>
      <c r="L34" s="31"/>
      <c r="M34" s="6" t="s">
        <v>516</v>
      </c>
      <c r="N34" s="25" t="s">
        <v>2</v>
      </c>
      <c r="O34" s="33"/>
      <c r="P34" s="25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ht="16" thickBot="1" x14ac:dyDescent="0.25">
      <c r="B35" s="7"/>
      <c r="C35" s="26"/>
      <c r="D35" s="39"/>
      <c r="E35" s="95"/>
      <c r="F35" s="52"/>
      <c r="G35" s="52"/>
      <c r="H35" s="52"/>
      <c r="I35" s="52"/>
      <c r="J35" s="52"/>
      <c r="K35" s="52"/>
      <c r="L35" s="91"/>
      <c r="M35" s="7"/>
      <c r="N35" s="26"/>
      <c r="O35" s="39"/>
      <c r="P35" s="95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x14ac:dyDescent="0.2">
      <c r="L36" s="3"/>
      <c r="T36" s="3"/>
      <c r="U36" s="3"/>
    </row>
  </sheetData>
  <mergeCells count="2">
    <mergeCell ref="F12:J12"/>
    <mergeCell ref="Q12:U12"/>
  </mergeCells>
  <dataValidations count="1">
    <dataValidation type="list" allowBlank="1" showInputMessage="1" showErrorMessage="1" sqref="N5:P12">
      <formula1>$E$2:$E$132</formula1>
    </dataValidation>
  </dataValidations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Data'!$Q$3:$Q$5</xm:f>
          </x14:formula1>
          <xm:sqref>C33:C35 N33:N35</xm:sqref>
        </x14:dataValidation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Data'!$A$2:$A$204</xm:f>
          </x14:formula1>
          <xm:sqref>C19:C22</xm:sqref>
        </x14:dataValidation>
        <x14:dataValidation type="list" allowBlank="1" showInputMessage="1" showErrorMessage="1">
          <x14:formula1>
            <xm:f>'Background Data'!$A$2:$A$204</xm:f>
          </x14:formula1>
          <xm:sqref>N19:N22</xm:sqref>
        </x14:dataValidation>
        <x14:dataValidation type="list" allowBlank="1" showInputMessage="1" showErrorMessage="1">
          <x14:formula1>
            <xm:f>'Background Data'!$A$2:$A$204</xm:f>
          </x14:formula1>
          <xm:sqref>C14:C17</xm:sqref>
        </x14:dataValidation>
        <x14:dataValidation type="list" allowBlank="1" showInputMessage="1" showErrorMessage="1">
          <x14:formula1>
            <xm:f>'Background Data'!$A$2:$A$204</xm:f>
          </x14:formula1>
          <xm:sqref>N14:N17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  <x14:dataValidation type="list" allowBlank="1" showInputMessage="1" showErrorMessage="1">
          <x14:formula1>
            <xm:f>'Background Data'!$A$2:$A$496</xm:f>
          </x14:formula1>
          <xm:sqref>N24:N31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B1:Z36"/>
  <sheetViews>
    <sheetView workbookViewId="0">
      <selection activeCell="F34" sqref="F34"/>
    </sheetView>
  </sheetViews>
  <sheetFormatPr baseColWidth="10" defaultColWidth="8.83203125" defaultRowHeight="15" x14ac:dyDescent="0.2"/>
  <cols>
    <col min="1" max="1" width="2.1640625" customWidth="1"/>
    <col min="2" max="2" width="4.83203125" style="43" customWidth="1"/>
    <col min="3" max="3" width="27.5" customWidth="1"/>
    <col min="4" max="4" width="5.5" customWidth="1"/>
    <col min="5" max="5" width="9.83203125" bestFit="1" customWidth="1"/>
    <col min="6" max="10" width="5.33203125" customWidth="1"/>
    <col min="11" max="11" width="5.6640625" customWidth="1"/>
    <col min="12" max="12" width="1.1640625" customWidth="1"/>
    <col min="13" max="13" width="4.83203125" customWidth="1"/>
    <col min="14" max="14" width="27.5" customWidth="1"/>
    <col min="15" max="15" width="5.5" customWidth="1"/>
    <col min="16" max="16" width="9.83203125" bestFit="1" customWidth="1"/>
    <col min="17" max="21" width="5.33203125" customWidth="1"/>
    <col min="22" max="22" width="5.6640625" customWidth="1"/>
    <col min="23" max="23" width="1.1640625" customWidth="1"/>
    <col min="24" max="24" width="5.5" customWidth="1"/>
    <col min="25" max="25" width="10.5" bestFit="1" customWidth="1"/>
    <col min="26" max="26" width="7.6640625" customWidth="1"/>
  </cols>
  <sheetData>
    <row r="1" spans="2:26" s="3" customFormat="1" ht="25" thickBot="1" x14ac:dyDescent="0.35">
      <c r="B1" s="6"/>
      <c r="C1" s="84" t="s">
        <v>528</v>
      </c>
      <c r="D1" s="84"/>
      <c r="F1" s="79"/>
      <c r="G1" s="79"/>
      <c r="H1" s="79"/>
      <c r="I1" s="79"/>
      <c r="J1" s="19"/>
      <c r="K1" s="19"/>
      <c r="L1" s="19"/>
      <c r="M1" s="19"/>
      <c r="N1" s="86" t="s">
        <v>529</v>
      </c>
      <c r="O1" s="84"/>
      <c r="P1" s="84"/>
      <c r="Q1" s="84"/>
      <c r="R1" s="19"/>
      <c r="S1" s="19"/>
      <c r="U1" s="19"/>
      <c r="V1" s="19"/>
      <c r="W1" s="19"/>
      <c r="X1" s="19"/>
      <c r="Y1" s="19"/>
      <c r="Z1" s="49"/>
    </row>
    <row r="2" spans="2:26" x14ac:dyDescent="0.2">
      <c r="B2" s="7"/>
      <c r="C2" s="77"/>
      <c r="D2" s="2"/>
      <c r="E2" s="50"/>
      <c r="F2" s="50"/>
      <c r="G2" s="50"/>
      <c r="H2" s="50"/>
      <c r="I2" s="50"/>
      <c r="J2" s="50"/>
      <c r="K2" s="50"/>
      <c r="L2" s="2"/>
      <c r="M2" s="7"/>
      <c r="N2" s="77"/>
      <c r="O2" s="50"/>
      <c r="P2" s="50"/>
      <c r="Q2" s="50"/>
      <c r="R2" s="50"/>
      <c r="S2" s="50"/>
      <c r="T2" s="3"/>
      <c r="U2" s="50"/>
      <c r="V2" s="50"/>
      <c r="W2" s="2"/>
      <c r="X2" s="50"/>
      <c r="Y2" s="50"/>
      <c r="Z2" s="50"/>
    </row>
    <row r="3" spans="2:26" x14ac:dyDescent="0.2">
      <c r="B3" s="76"/>
      <c r="C3" s="78" t="s">
        <v>3</v>
      </c>
      <c r="D3" s="82"/>
      <c r="E3" s="83"/>
      <c r="F3" s="2"/>
      <c r="G3" s="2"/>
      <c r="H3" s="2"/>
      <c r="I3" s="2"/>
      <c r="J3" s="2"/>
      <c r="K3" s="2"/>
      <c r="L3" s="2"/>
      <c r="M3" s="76"/>
      <c r="N3" s="78" t="s">
        <v>3</v>
      </c>
      <c r="O3" s="82"/>
      <c r="P3" s="83"/>
      <c r="Q3" s="2"/>
      <c r="R3" s="2"/>
      <c r="S3" s="2"/>
      <c r="U3" s="2"/>
      <c r="V3" s="2"/>
      <c r="W3" s="2"/>
      <c r="X3" s="2"/>
      <c r="Y3" s="2"/>
      <c r="Z3" s="2"/>
    </row>
    <row r="4" spans="2:26" x14ac:dyDescent="0.2">
      <c r="B4" s="6"/>
      <c r="C4" s="23" t="s">
        <v>8</v>
      </c>
      <c r="D4" s="80" t="s">
        <v>9</v>
      </c>
      <c r="E4" s="21" t="s">
        <v>573</v>
      </c>
      <c r="F4" s="51"/>
      <c r="G4" s="51"/>
      <c r="H4" s="51"/>
      <c r="I4" s="51"/>
      <c r="J4" s="51"/>
      <c r="K4" s="51"/>
      <c r="L4" s="5"/>
      <c r="M4" s="6"/>
      <c r="N4" s="23" t="s">
        <v>8</v>
      </c>
      <c r="O4" s="90" t="s">
        <v>9</v>
      </c>
      <c r="P4" s="89" t="s">
        <v>573</v>
      </c>
      <c r="Q4" s="51"/>
      <c r="R4" s="51"/>
      <c r="S4" s="51"/>
      <c r="T4" s="51"/>
      <c r="U4" s="51"/>
      <c r="V4" s="51"/>
      <c r="W4" s="5"/>
      <c r="X4" s="51"/>
      <c r="Y4" s="51"/>
      <c r="Z4" s="51"/>
    </row>
    <row r="5" spans="2:26" x14ac:dyDescent="0.2">
      <c r="B5" s="6" t="s">
        <v>502</v>
      </c>
      <c r="C5" s="29" t="s">
        <v>530</v>
      </c>
      <c r="D5" s="30"/>
      <c r="E5" s="85"/>
      <c r="F5" s="37"/>
      <c r="G5" s="37"/>
      <c r="H5" s="37"/>
      <c r="I5" s="37"/>
      <c r="J5" s="37"/>
      <c r="K5" s="37"/>
      <c r="L5" s="37"/>
      <c r="M5" s="6" t="s">
        <v>502</v>
      </c>
      <c r="N5" s="29" t="s">
        <v>519</v>
      </c>
      <c r="O5" s="88"/>
      <c r="P5" s="33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x14ac:dyDescent="0.2">
      <c r="B6" s="6" t="s">
        <v>503</v>
      </c>
      <c r="C6" s="25" t="s">
        <v>421</v>
      </c>
      <c r="D6" s="33"/>
      <c r="E6" s="32"/>
      <c r="F6" s="37"/>
      <c r="G6" s="37"/>
      <c r="H6" s="37"/>
      <c r="I6" s="37"/>
      <c r="J6" s="37"/>
      <c r="K6" s="37"/>
      <c r="L6" s="37"/>
      <c r="M6" s="6" t="s">
        <v>503</v>
      </c>
      <c r="N6" s="25" t="s">
        <v>421</v>
      </c>
      <c r="O6" s="88"/>
      <c r="P6" s="33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x14ac:dyDescent="0.2">
      <c r="B7" s="6" t="s">
        <v>504</v>
      </c>
      <c r="C7" s="25" t="s">
        <v>387</v>
      </c>
      <c r="D7" s="33"/>
      <c r="E7" s="32"/>
      <c r="F7" s="37"/>
      <c r="G7" s="37"/>
      <c r="H7" s="37"/>
      <c r="I7" s="37"/>
      <c r="J7" s="37"/>
      <c r="K7" s="37"/>
      <c r="L7" s="37"/>
      <c r="M7" s="6" t="s">
        <v>504</v>
      </c>
      <c r="N7" s="25" t="s">
        <v>387</v>
      </c>
      <c r="O7" s="88"/>
      <c r="P7" s="33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x14ac:dyDescent="0.2">
      <c r="B8" s="6" t="s">
        <v>505</v>
      </c>
      <c r="C8" s="25" t="s">
        <v>6</v>
      </c>
      <c r="D8" s="33"/>
      <c r="E8" s="32"/>
      <c r="F8" s="37"/>
      <c r="G8" s="37"/>
      <c r="H8" s="37"/>
      <c r="I8" s="37"/>
      <c r="J8" s="37"/>
      <c r="K8" s="37"/>
      <c r="L8" s="37"/>
      <c r="M8" s="6" t="s">
        <v>505</v>
      </c>
      <c r="N8" s="25" t="s">
        <v>6</v>
      </c>
      <c r="O8" s="88"/>
      <c r="P8" s="33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x14ac:dyDescent="0.2">
      <c r="B9" s="6" t="s">
        <v>506</v>
      </c>
      <c r="C9" s="25" t="s">
        <v>487</v>
      </c>
      <c r="D9" s="33"/>
      <c r="E9" s="32"/>
      <c r="F9" s="37"/>
      <c r="G9" s="37"/>
      <c r="H9" s="37"/>
      <c r="I9" s="37"/>
      <c r="J9" s="37"/>
      <c r="K9" s="37"/>
      <c r="L9" s="37"/>
      <c r="M9" s="6" t="s">
        <v>506</v>
      </c>
      <c r="N9" s="25" t="s">
        <v>487</v>
      </c>
      <c r="O9" s="88"/>
      <c r="P9" s="3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x14ac:dyDescent="0.2">
      <c r="B10" s="6" t="s">
        <v>507</v>
      </c>
      <c r="C10" s="25" t="s">
        <v>500</v>
      </c>
      <c r="D10" s="33"/>
      <c r="E10" s="32"/>
      <c r="F10" s="37"/>
      <c r="G10" s="37"/>
      <c r="H10" s="37"/>
      <c r="I10" s="37"/>
      <c r="J10" s="37"/>
      <c r="K10" s="37"/>
      <c r="L10" s="37"/>
      <c r="M10" s="6" t="s">
        <v>507</v>
      </c>
      <c r="N10" s="25" t="s">
        <v>500</v>
      </c>
      <c r="O10" s="88"/>
      <c r="P10" s="33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2:26" x14ac:dyDescent="0.2">
      <c r="B11" s="6" t="s">
        <v>505</v>
      </c>
      <c r="C11" s="25" t="s">
        <v>494</v>
      </c>
      <c r="D11" s="33"/>
      <c r="E11" s="32"/>
      <c r="F11" s="99"/>
      <c r="G11" s="37"/>
      <c r="H11" s="37"/>
      <c r="I11" s="37"/>
      <c r="J11" s="37"/>
      <c r="K11" s="37"/>
      <c r="L11" s="37"/>
      <c r="M11" s="6" t="s">
        <v>505</v>
      </c>
      <c r="N11" s="25" t="s">
        <v>494</v>
      </c>
      <c r="O11" s="87"/>
      <c r="P11" s="32"/>
      <c r="Q11" s="99"/>
      <c r="R11" s="37"/>
      <c r="S11" s="37"/>
      <c r="T11" s="37"/>
      <c r="U11" s="37"/>
      <c r="V11" s="37"/>
      <c r="W11" s="37"/>
      <c r="X11" s="37"/>
      <c r="Y11" s="37"/>
      <c r="Z11" s="37"/>
    </row>
    <row r="12" spans="2:26" x14ac:dyDescent="0.2">
      <c r="B12" s="6"/>
      <c r="C12" s="25" t="s">
        <v>525</v>
      </c>
      <c r="D12" s="35"/>
      <c r="E12" s="36"/>
      <c r="F12" s="247" t="s">
        <v>572</v>
      </c>
      <c r="G12" s="248"/>
      <c r="H12" s="248"/>
      <c r="I12" s="248"/>
      <c r="J12" s="250"/>
      <c r="K12" s="100"/>
      <c r="L12" s="37"/>
      <c r="M12" s="6"/>
      <c r="N12" s="25" t="s">
        <v>525</v>
      </c>
      <c r="O12" s="87"/>
      <c r="P12" s="87"/>
      <c r="Q12" s="247" t="s">
        <v>572</v>
      </c>
      <c r="R12" s="248"/>
      <c r="S12" s="248"/>
      <c r="T12" s="248"/>
      <c r="U12" s="250"/>
      <c r="V12" s="100"/>
      <c r="W12" s="37"/>
      <c r="X12" s="37"/>
      <c r="Y12" s="37"/>
      <c r="Z12" s="37"/>
    </row>
    <row r="13" spans="2:26" x14ac:dyDescent="0.2">
      <c r="B13" s="6"/>
      <c r="C13" s="23" t="s">
        <v>587</v>
      </c>
      <c r="D13" s="20" t="s">
        <v>578</v>
      </c>
      <c r="E13" s="21" t="s">
        <v>579</v>
      </c>
      <c r="F13" s="21">
        <v>1</v>
      </c>
      <c r="G13" s="21">
        <v>2</v>
      </c>
      <c r="H13" s="21">
        <v>3</v>
      </c>
      <c r="I13" s="21">
        <v>4</v>
      </c>
      <c r="J13" s="104">
        <v>5</v>
      </c>
      <c r="K13" s="98" t="s">
        <v>573</v>
      </c>
      <c r="L13" s="45"/>
      <c r="M13" s="6"/>
      <c r="N13" s="23" t="s">
        <v>587</v>
      </c>
      <c r="O13" s="18" t="s">
        <v>578</v>
      </c>
      <c r="P13" s="21" t="s">
        <v>579</v>
      </c>
      <c r="Q13" s="21">
        <v>1</v>
      </c>
      <c r="R13" s="21">
        <v>2</v>
      </c>
      <c r="S13" s="21">
        <v>3</v>
      </c>
      <c r="T13" s="21">
        <v>4</v>
      </c>
      <c r="U13" s="104">
        <v>5</v>
      </c>
      <c r="V13" s="102" t="s">
        <v>573</v>
      </c>
      <c r="W13" s="5"/>
      <c r="X13" s="51"/>
      <c r="Y13" s="51"/>
      <c r="Z13" s="51"/>
    </row>
    <row r="14" spans="2:26" x14ac:dyDescent="0.2">
      <c r="B14" s="6" t="s">
        <v>508</v>
      </c>
      <c r="C14" s="25" t="s">
        <v>19</v>
      </c>
      <c r="D14" s="96">
        <v>1</v>
      </c>
      <c r="E14" s="32" t="s">
        <v>583</v>
      </c>
      <c r="F14" s="32">
        <f>Calculator!P18</f>
        <v>150</v>
      </c>
      <c r="G14" s="32">
        <f>Calculator!P19</f>
        <v>155</v>
      </c>
      <c r="H14" s="32">
        <f>Calculator!P20</f>
        <v>165</v>
      </c>
      <c r="I14" s="32">
        <f>Calculator!P21</f>
        <v>170</v>
      </c>
      <c r="J14" s="105">
        <f>Calculator!P22</f>
        <v>175</v>
      </c>
      <c r="K14" s="103"/>
      <c r="L14" s="46"/>
      <c r="M14" s="6" t="s">
        <v>508</v>
      </c>
      <c r="N14" s="25" t="s">
        <v>100</v>
      </c>
      <c r="O14" s="96">
        <v>1</v>
      </c>
      <c r="P14" s="32" t="s">
        <v>583</v>
      </c>
      <c r="Q14" s="32">
        <f>Calculator!K11</f>
        <v>115</v>
      </c>
      <c r="R14" s="32">
        <f>Calculator!K12</f>
        <v>120</v>
      </c>
      <c r="S14" s="32">
        <f>Calculator!K13</f>
        <v>125</v>
      </c>
      <c r="T14" s="32">
        <f>Calculator!K14</f>
        <v>130</v>
      </c>
      <c r="U14" s="105">
        <f>Calculator!K15</f>
        <v>135</v>
      </c>
      <c r="V14" s="103"/>
      <c r="W14" s="37"/>
      <c r="X14" s="37"/>
      <c r="Y14" s="37"/>
      <c r="Z14" s="37"/>
    </row>
    <row r="15" spans="2:26" x14ac:dyDescent="0.2">
      <c r="B15" s="6"/>
      <c r="C15" s="25"/>
      <c r="D15" s="96">
        <v>2</v>
      </c>
      <c r="E15" s="32" t="s">
        <v>581</v>
      </c>
      <c r="F15" s="32">
        <f>Calculator!P11</f>
        <v>70</v>
      </c>
      <c r="G15" s="32">
        <f>Calculator!P12</f>
        <v>75</v>
      </c>
      <c r="H15" s="32">
        <f>Calculator!P13</f>
        <v>80</v>
      </c>
      <c r="I15" s="32">
        <f>Calculator!P14</f>
        <v>100</v>
      </c>
      <c r="J15" s="105">
        <f>Calculator!P15</f>
        <v>70</v>
      </c>
      <c r="K15" s="31"/>
      <c r="L15" s="46"/>
      <c r="M15" s="6"/>
      <c r="N15" s="25"/>
      <c r="O15" s="96">
        <v>2</v>
      </c>
      <c r="P15" s="32" t="s">
        <v>581</v>
      </c>
      <c r="Q15" s="32">
        <f>Calculator!K18</f>
        <v>90</v>
      </c>
      <c r="R15" s="32">
        <f>Calculator!K19</f>
        <v>105</v>
      </c>
      <c r="S15" s="32">
        <f>Calculator!K20</f>
        <v>115</v>
      </c>
      <c r="T15" s="32">
        <f>Calculator!K21</f>
        <v>75</v>
      </c>
      <c r="U15" s="105">
        <f>Calculator!K22</f>
        <v>75</v>
      </c>
      <c r="V15" s="34"/>
      <c r="W15" s="37"/>
      <c r="X15" s="37"/>
      <c r="Y15" s="37"/>
      <c r="Z15" s="37"/>
    </row>
    <row r="16" spans="2:26" x14ac:dyDescent="0.2">
      <c r="B16" s="6"/>
      <c r="C16" s="25"/>
      <c r="D16" s="96">
        <v>3</v>
      </c>
      <c r="E16" s="32" t="s">
        <v>582</v>
      </c>
      <c r="F16" s="32">
        <f>Calculator!P32</f>
        <v>140</v>
      </c>
      <c r="G16" s="32">
        <f>Calculator!P33</f>
        <v>150</v>
      </c>
      <c r="H16" s="32">
        <f>Calculator!P34</f>
        <v>170</v>
      </c>
      <c r="I16" s="32">
        <f>Calculator!P35</f>
        <v>180</v>
      </c>
      <c r="J16" s="105">
        <f>Calculator!P36</f>
        <v>190</v>
      </c>
      <c r="K16" s="31"/>
      <c r="L16" s="46"/>
      <c r="M16" s="6"/>
      <c r="N16" s="25"/>
      <c r="O16" s="96">
        <v>3</v>
      </c>
      <c r="P16" s="32" t="s">
        <v>582</v>
      </c>
      <c r="Q16" s="32">
        <f>Calculator!K25</f>
        <v>105</v>
      </c>
      <c r="R16" s="32">
        <f>Calculator!K26</f>
        <v>115</v>
      </c>
      <c r="S16" s="32">
        <f>Calculator!K27</f>
        <v>130</v>
      </c>
      <c r="T16" s="32">
        <f>Calculator!K28</f>
        <v>135</v>
      </c>
      <c r="U16" s="105">
        <f>Calculator!K29</f>
        <v>145</v>
      </c>
      <c r="V16" s="34"/>
      <c r="W16" s="37"/>
      <c r="X16" s="37"/>
      <c r="Y16" s="37"/>
      <c r="Z16" s="37"/>
    </row>
    <row r="17" spans="2:26" x14ac:dyDescent="0.2">
      <c r="B17" s="6"/>
      <c r="C17" s="25"/>
      <c r="D17" s="96">
        <v>4</v>
      </c>
      <c r="E17" s="32" t="s">
        <v>580</v>
      </c>
      <c r="F17" s="36">
        <f>Calculator!P25</f>
        <v>75</v>
      </c>
      <c r="G17" s="36">
        <f>Calculator!P26</f>
        <v>80</v>
      </c>
      <c r="H17" s="36">
        <f>Calculator!P27</f>
        <v>90</v>
      </c>
      <c r="I17" s="36" t="s">
        <v>586</v>
      </c>
      <c r="J17" s="106" t="s">
        <v>586</v>
      </c>
      <c r="K17" s="34"/>
      <c r="L17" s="46"/>
      <c r="M17" s="6"/>
      <c r="N17" s="25"/>
      <c r="O17" s="96">
        <v>4</v>
      </c>
      <c r="P17" s="32" t="s">
        <v>580</v>
      </c>
      <c r="Q17" s="36">
        <f>Calculator!K32</f>
        <v>90</v>
      </c>
      <c r="R17" s="36">
        <f>Calculator!K33</f>
        <v>115</v>
      </c>
      <c r="S17" s="36">
        <f>Calculator!K34</f>
        <v>120</v>
      </c>
      <c r="T17" s="36" t="s">
        <v>586</v>
      </c>
      <c r="U17" s="106" t="s">
        <v>586</v>
      </c>
      <c r="V17" s="123"/>
      <c r="W17" s="37"/>
      <c r="X17" s="37"/>
      <c r="Y17" s="37"/>
      <c r="Z17" s="37"/>
    </row>
    <row r="18" spans="2:26" hidden="1" x14ac:dyDescent="0.2">
      <c r="B18" s="6"/>
      <c r="C18" s="23" t="s">
        <v>588</v>
      </c>
      <c r="D18" s="20" t="s">
        <v>578</v>
      </c>
      <c r="E18" s="21" t="s">
        <v>579</v>
      </c>
      <c r="F18" s="81">
        <v>1</v>
      </c>
      <c r="G18" s="81">
        <v>2</v>
      </c>
      <c r="H18" s="81">
        <v>3</v>
      </c>
      <c r="I18" s="81">
        <v>4</v>
      </c>
      <c r="J18" s="107">
        <v>5</v>
      </c>
      <c r="K18" s="22" t="s">
        <v>573</v>
      </c>
      <c r="L18" s="45"/>
      <c r="M18" s="6"/>
      <c r="N18" s="23" t="s">
        <v>588</v>
      </c>
      <c r="O18" s="20" t="s">
        <v>578</v>
      </c>
      <c r="P18" s="21" t="s">
        <v>579</v>
      </c>
      <c r="Q18" s="81">
        <v>1</v>
      </c>
      <c r="R18" s="81">
        <v>2</v>
      </c>
      <c r="S18" s="81">
        <v>3</v>
      </c>
      <c r="T18" s="81">
        <v>4</v>
      </c>
      <c r="U18" s="107">
        <v>5</v>
      </c>
      <c r="V18" s="22" t="s">
        <v>573</v>
      </c>
      <c r="W18" s="5"/>
      <c r="X18" s="51"/>
      <c r="Y18" s="51"/>
      <c r="Z18" s="51"/>
    </row>
    <row r="19" spans="2:26" hidden="1" x14ac:dyDescent="0.2">
      <c r="B19" s="6" t="s">
        <v>534</v>
      </c>
      <c r="C19" s="25" t="s">
        <v>115</v>
      </c>
      <c r="D19" s="96">
        <v>1</v>
      </c>
      <c r="E19" s="32" t="s">
        <v>583</v>
      </c>
      <c r="F19" s="32">
        <f>Calculator!F11</f>
        <v>115</v>
      </c>
      <c r="G19" s="32">
        <f>Calculator!F12</f>
        <v>120</v>
      </c>
      <c r="H19" s="32">
        <f>Calculator!F13</f>
        <v>125</v>
      </c>
      <c r="I19" s="32">
        <f>Calculator!F14</f>
        <v>130</v>
      </c>
      <c r="J19" s="105">
        <f>Calculator!F15</f>
        <v>135</v>
      </c>
      <c r="K19" s="31"/>
      <c r="L19" s="46"/>
      <c r="M19" s="6" t="s">
        <v>534</v>
      </c>
      <c r="N19" s="25" t="s">
        <v>41</v>
      </c>
      <c r="O19" s="96">
        <v>1</v>
      </c>
      <c r="P19" s="32" t="s">
        <v>583</v>
      </c>
      <c r="Q19" s="32">
        <f>Calculator!U11</f>
        <v>60</v>
      </c>
      <c r="R19" s="32">
        <f>Calculator!U12</f>
        <v>65</v>
      </c>
      <c r="S19" s="32">
        <f>Calculator!U13</f>
        <v>70</v>
      </c>
      <c r="T19" s="32">
        <f>Calculator!U14</f>
        <v>50</v>
      </c>
      <c r="U19" s="105">
        <f>Calculator!U15</f>
        <v>50</v>
      </c>
      <c r="V19" s="34"/>
      <c r="W19" s="37"/>
      <c r="X19" s="37"/>
      <c r="Y19" s="37"/>
      <c r="Z19" s="37"/>
    </row>
    <row r="20" spans="2:26" hidden="1" x14ac:dyDescent="0.2">
      <c r="B20" s="6"/>
      <c r="C20" s="25"/>
      <c r="D20" s="96">
        <v>2</v>
      </c>
      <c r="E20" s="32" t="s">
        <v>581</v>
      </c>
      <c r="F20" s="32">
        <f>Calculator!F18</f>
        <v>90</v>
      </c>
      <c r="G20" s="32">
        <f>Calculator!F19</f>
        <v>105</v>
      </c>
      <c r="H20" s="32">
        <f>Calculator!F20</f>
        <v>115</v>
      </c>
      <c r="I20" s="32">
        <f>Calculator!F21</f>
        <v>75</v>
      </c>
      <c r="J20" s="105">
        <f>Calculator!F22</f>
        <v>75</v>
      </c>
      <c r="K20" s="31"/>
      <c r="L20" s="46"/>
      <c r="M20" s="6"/>
      <c r="N20" s="25"/>
      <c r="O20" s="96">
        <v>2</v>
      </c>
      <c r="P20" s="32" t="s">
        <v>581</v>
      </c>
      <c r="Q20" s="32">
        <f>Calculator!U18</f>
        <v>75</v>
      </c>
      <c r="R20" s="32">
        <f>Calculator!U19</f>
        <v>75</v>
      </c>
      <c r="S20" s="32">
        <f>Calculator!U20</f>
        <v>80</v>
      </c>
      <c r="T20" s="32">
        <f>Calculator!U21</f>
        <v>85</v>
      </c>
      <c r="U20" s="105">
        <f>Calculator!U22</f>
        <v>85</v>
      </c>
      <c r="V20" s="34"/>
      <c r="W20" s="37"/>
      <c r="X20" s="37"/>
      <c r="Y20" s="37"/>
      <c r="Z20" s="37"/>
    </row>
    <row r="21" spans="2:26" hidden="1" x14ac:dyDescent="0.2">
      <c r="B21" s="6"/>
      <c r="C21" s="25"/>
      <c r="D21" s="96">
        <v>3</v>
      </c>
      <c r="E21" s="32" t="s">
        <v>582</v>
      </c>
      <c r="F21" s="32">
        <f>Calculator!F25</f>
        <v>105</v>
      </c>
      <c r="G21" s="32">
        <f>Calculator!F26</f>
        <v>115</v>
      </c>
      <c r="H21" s="32">
        <f>Calculator!F27</f>
        <v>130</v>
      </c>
      <c r="I21" s="32">
        <f>Calculator!F28</f>
        <v>135</v>
      </c>
      <c r="J21" s="105">
        <f>Calculator!F29</f>
        <v>145</v>
      </c>
      <c r="K21" s="31"/>
      <c r="L21" s="46"/>
      <c r="M21" s="6"/>
      <c r="N21" s="25"/>
      <c r="O21" s="96">
        <v>3</v>
      </c>
      <c r="P21" s="32" t="s">
        <v>582</v>
      </c>
      <c r="Q21" s="32">
        <f>Calculator!U25</f>
        <v>60</v>
      </c>
      <c r="R21" s="32">
        <f>Calculator!U26</f>
        <v>65</v>
      </c>
      <c r="S21" s="32">
        <f>Calculator!U27</f>
        <v>70</v>
      </c>
      <c r="T21" s="32">
        <f>Calculator!U28</f>
        <v>50</v>
      </c>
      <c r="U21" s="105">
        <f>Calculator!U29</f>
        <v>50</v>
      </c>
      <c r="V21" s="34"/>
      <c r="W21" s="37"/>
      <c r="X21" s="37"/>
      <c r="Y21" s="37"/>
      <c r="Z21" s="37"/>
    </row>
    <row r="22" spans="2:26" hidden="1" x14ac:dyDescent="0.2">
      <c r="B22" s="6"/>
      <c r="C22" s="25"/>
      <c r="D22" s="96">
        <v>4</v>
      </c>
      <c r="E22" s="32" t="s">
        <v>580</v>
      </c>
      <c r="F22" s="36">
        <f>Calculator!F32</f>
        <v>90</v>
      </c>
      <c r="G22" s="36">
        <f>Calculator!F33</f>
        <v>115</v>
      </c>
      <c r="H22" s="36">
        <f>Calculator!F34</f>
        <v>120</v>
      </c>
      <c r="I22" s="36" t="s">
        <v>586</v>
      </c>
      <c r="J22" s="106" t="s">
        <v>586</v>
      </c>
      <c r="K22" s="34"/>
      <c r="L22" s="46"/>
      <c r="M22" s="6"/>
      <c r="N22" s="25"/>
      <c r="O22" s="96">
        <v>4</v>
      </c>
      <c r="P22" s="32" t="s">
        <v>580</v>
      </c>
      <c r="Q22" s="36">
        <f>Calculator!U32</f>
        <v>70</v>
      </c>
      <c r="R22" s="36">
        <f>Calculator!U33</f>
        <v>75</v>
      </c>
      <c r="S22" s="36">
        <f>Calculator!U34</f>
        <v>85</v>
      </c>
      <c r="T22" s="36" t="s">
        <v>586</v>
      </c>
      <c r="U22" s="106" t="s">
        <v>586</v>
      </c>
      <c r="V22" s="92"/>
      <c r="W22" s="37"/>
      <c r="X22" s="37"/>
      <c r="Y22" s="37"/>
      <c r="Z22" s="37"/>
    </row>
    <row r="23" spans="2:26" x14ac:dyDescent="0.2">
      <c r="B23" s="6"/>
      <c r="C23" s="23" t="s">
        <v>533</v>
      </c>
      <c r="D23" s="20" t="s">
        <v>9</v>
      </c>
      <c r="E23" s="18" t="s">
        <v>573</v>
      </c>
      <c r="F23" s="81" t="s">
        <v>651</v>
      </c>
      <c r="G23" s="81" t="s">
        <v>652</v>
      </c>
      <c r="H23" s="81" t="s">
        <v>653</v>
      </c>
      <c r="I23" s="109" t="s">
        <v>654</v>
      </c>
      <c r="J23" s="101">
        <v>5</v>
      </c>
      <c r="K23" s="101"/>
      <c r="L23" s="5"/>
      <c r="M23" s="6"/>
      <c r="N23" s="23" t="s">
        <v>533</v>
      </c>
      <c r="O23" s="20" t="s">
        <v>9</v>
      </c>
      <c r="P23" s="20" t="s">
        <v>573</v>
      </c>
      <c r="Q23" s="81" t="s">
        <v>651</v>
      </c>
      <c r="R23" s="81" t="s">
        <v>652</v>
      </c>
      <c r="S23" s="81" t="s">
        <v>653</v>
      </c>
      <c r="T23" s="109" t="s">
        <v>654</v>
      </c>
      <c r="U23" s="108"/>
      <c r="V23" s="51"/>
      <c r="W23" s="5"/>
      <c r="X23" s="51"/>
      <c r="Y23" s="51"/>
      <c r="Z23" s="51"/>
    </row>
    <row r="24" spans="2:26" x14ac:dyDescent="0.2">
      <c r="B24" s="6" t="s">
        <v>509</v>
      </c>
      <c r="C24" s="25" t="s">
        <v>197</v>
      </c>
      <c r="D24" s="33">
        <v>3</v>
      </c>
      <c r="E24" s="32">
        <v>15</v>
      </c>
      <c r="F24" s="32"/>
      <c r="G24" s="32"/>
      <c r="H24" s="32"/>
      <c r="I24" s="33"/>
      <c r="J24" s="37"/>
      <c r="K24" s="31"/>
      <c r="L24" s="37"/>
      <c r="M24" s="6" t="s">
        <v>509</v>
      </c>
      <c r="N24" s="25" t="s">
        <v>219</v>
      </c>
      <c r="O24" s="33">
        <v>3</v>
      </c>
      <c r="P24" s="32">
        <v>15</v>
      </c>
      <c r="Q24" s="33"/>
      <c r="R24" s="32"/>
      <c r="S24" s="33"/>
      <c r="T24" s="85"/>
      <c r="U24" s="87"/>
      <c r="V24" s="37"/>
      <c r="W24" s="37"/>
      <c r="X24" s="37"/>
      <c r="Y24" s="37"/>
      <c r="Z24" s="37"/>
    </row>
    <row r="25" spans="2:26" x14ac:dyDescent="0.2">
      <c r="B25" s="6" t="s">
        <v>510</v>
      </c>
      <c r="C25" s="25" t="s">
        <v>124</v>
      </c>
      <c r="D25" s="33">
        <v>3</v>
      </c>
      <c r="E25" s="32" t="s">
        <v>647</v>
      </c>
      <c r="F25" s="32"/>
      <c r="G25" s="32"/>
      <c r="H25" s="32"/>
      <c r="I25" s="33"/>
      <c r="J25" s="37"/>
      <c r="K25" s="31"/>
      <c r="L25" s="37"/>
      <c r="M25" s="6" t="s">
        <v>510</v>
      </c>
      <c r="N25" s="25" t="s">
        <v>558</v>
      </c>
      <c r="O25" s="33">
        <v>3</v>
      </c>
      <c r="P25" s="32">
        <v>10</v>
      </c>
      <c r="Q25" s="33"/>
      <c r="R25" s="32"/>
      <c r="S25" s="33"/>
      <c r="T25" s="33"/>
      <c r="U25" s="87"/>
      <c r="V25" s="37"/>
      <c r="W25" s="37"/>
      <c r="X25" s="37"/>
      <c r="Y25" s="37"/>
      <c r="Z25" s="37"/>
    </row>
    <row r="26" spans="2:26" x14ac:dyDescent="0.2">
      <c r="B26" s="6" t="s">
        <v>511</v>
      </c>
      <c r="C26" s="25" t="s">
        <v>203</v>
      </c>
      <c r="D26" s="33">
        <v>3</v>
      </c>
      <c r="E26" s="32">
        <v>5</v>
      </c>
      <c r="F26" s="32"/>
      <c r="G26" s="32"/>
      <c r="H26" s="32"/>
      <c r="I26" s="33"/>
      <c r="J26" s="37"/>
      <c r="K26" s="31"/>
      <c r="L26" s="37"/>
      <c r="M26" s="6" t="s">
        <v>511</v>
      </c>
      <c r="N26" s="25" t="s">
        <v>205</v>
      </c>
      <c r="O26" s="33">
        <v>3</v>
      </c>
      <c r="P26" s="32" t="s">
        <v>647</v>
      </c>
      <c r="Q26" s="33"/>
      <c r="R26" s="32"/>
      <c r="S26" s="33"/>
      <c r="T26" s="33"/>
      <c r="U26" s="87"/>
      <c r="V26" s="37"/>
      <c r="W26" s="37"/>
      <c r="X26" s="37"/>
      <c r="Y26" s="37"/>
      <c r="Z26" s="37"/>
    </row>
    <row r="27" spans="2:26" x14ac:dyDescent="0.2">
      <c r="B27" s="6"/>
      <c r="C27" s="25"/>
      <c r="D27" s="27"/>
      <c r="E27" s="28"/>
      <c r="F27" s="28"/>
      <c r="G27" s="28"/>
      <c r="H27" s="28"/>
      <c r="I27" s="27"/>
      <c r="J27" s="37"/>
      <c r="K27" s="37"/>
      <c r="L27" s="37"/>
      <c r="M27" s="6"/>
      <c r="N27" s="25"/>
      <c r="O27" s="27"/>
      <c r="P27" s="28"/>
      <c r="Q27" s="27"/>
      <c r="R27" s="28"/>
      <c r="S27" s="27"/>
      <c r="T27" s="27"/>
      <c r="U27" s="99"/>
      <c r="V27" s="37"/>
      <c r="W27" s="37"/>
      <c r="X27" s="37"/>
      <c r="Y27" s="37"/>
      <c r="Z27" s="37"/>
    </row>
    <row r="28" spans="2:26" x14ac:dyDescent="0.2">
      <c r="B28" s="6" t="s">
        <v>512</v>
      </c>
      <c r="C28" s="25" t="s">
        <v>555</v>
      </c>
      <c r="D28" s="33">
        <v>3</v>
      </c>
      <c r="E28" s="32">
        <v>10</v>
      </c>
      <c r="F28" s="32"/>
      <c r="G28" s="32"/>
      <c r="H28" s="32"/>
      <c r="I28" s="33"/>
      <c r="J28" s="37"/>
      <c r="K28" s="31"/>
      <c r="L28" s="37"/>
      <c r="M28" s="6" t="s">
        <v>512</v>
      </c>
      <c r="N28" s="25" t="s">
        <v>236</v>
      </c>
      <c r="O28" s="33">
        <v>3</v>
      </c>
      <c r="P28" s="32" t="s">
        <v>645</v>
      </c>
      <c r="Q28" s="33"/>
      <c r="R28" s="32"/>
      <c r="S28" s="33"/>
      <c r="T28" s="33"/>
      <c r="U28" s="87"/>
      <c r="V28" s="37"/>
      <c r="W28" s="37"/>
      <c r="X28" s="37"/>
      <c r="Y28" s="37"/>
      <c r="Z28" s="37"/>
    </row>
    <row r="29" spans="2:26" x14ac:dyDescent="0.2">
      <c r="B29" s="6" t="s">
        <v>513</v>
      </c>
      <c r="C29" s="25" t="s">
        <v>556</v>
      </c>
      <c r="D29" s="33">
        <v>3</v>
      </c>
      <c r="E29" s="32" t="s">
        <v>648</v>
      </c>
      <c r="F29" s="32"/>
      <c r="G29" s="32"/>
      <c r="H29" s="32"/>
      <c r="I29" s="33"/>
      <c r="J29" s="37"/>
      <c r="K29" s="31"/>
      <c r="L29" s="37"/>
      <c r="M29" s="6" t="s">
        <v>513</v>
      </c>
      <c r="N29" s="25" t="s">
        <v>557</v>
      </c>
      <c r="O29" s="33">
        <v>3</v>
      </c>
      <c r="P29" s="32" t="s">
        <v>648</v>
      </c>
      <c r="Q29" s="33"/>
      <c r="R29" s="32"/>
      <c r="S29" s="33"/>
      <c r="T29" s="33"/>
      <c r="U29" s="87"/>
      <c r="V29" s="37"/>
      <c r="W29" s="37"/>
      <c r="X29" s="37"/>
      <c r="Y29" s="37"/>
      <c r="Z29" s="37"/>
    </row>
    <row r="30" spans="2:26" x14ac:dyDescent="0.2">
      <c r="B30" s="6" t="s">
        <v>514</v>
      </c>
      <c r="C30" s="25" t="s">
        <v>182</v>
      </c>
      <c r="D30" s="33">
        <v>3</v>
      </c>
      <c r="E30" s="32">
        <v>10</v>
      </c>
      <c r="F30" s="32"/>
      <c r="G30" s="32"/>
      <c r="H30" s="32"/>
      <c r="I30" s="33"/>
      <c r="J30" s="37"/>
      <c r="K30" s="31"/>
      <c r="L30" s="37"/>
      <c r="M30" s="6" t="s">
        <v>514</v>
      </c>
      <c r="N30" s="25" t="s">
        <v>300</v>
      </c>
      <c r="O30" s="33">
        <v>3</v>
      </c>
      <c r="P30" s="32" t="s">
        <v>649</v>
      </c>
      <c r="Q30" s="33"/>
      <c r="R30" s="32"/>
      <c r="S30" s="33"/>
      <c r="T30" s="33"/>
      <c r="U30" s="87"/>
      <c r="V30" s="37"/>
      <c r="W30" s="37"/>
      <c r="X30" s="37"/>
      <c r="Y30" s="37"/>
      <c r="Z30" s="37"/>
    </row>
    <row r="31" spans="2:26" ht="16" thickBot="1" x14ac:dyDescent="0.25">
      <c r="C31" s="25"/>
      <c r="D31" s="33"/>
      <c r="E31" s="32"/>
      <c r="F31" s="93"/>
      <c r="G31" s="93"/>
      <c r="H31" s="93"/>
      <c r="I31" s="94"/>
      <c r="J31" s="37"/>
      <c r="K31" s="31"/>
      <c r="L31" s="37"/>
      <c r="N31" s="25"/>
      <c r="O31" s="33"/>
      <c r="P31" s="36"/>
      <c r="Q31" s="94"/>
      <c r="R31" s="93"/>
      <c r="S31" s="94"/>
      <c r="T31" s="94"/>
      <c r="U31" s="87"/>
      <c r="V31" s="37"/>
      <c r="W31" s="37"/>
      <c r="X31" s="37"/>
      <c r="Y31" s="37"/>
      <c r="Z31" s="37"/>
    </row>
    <row r="32" spans="2:26" x14ac:dyDescent="0.2">
      <c r="B32" s="6"/>
      <c r="C32" s="23" t="s">
        <v>12</v>
      </c>
      <c r="D32" s="20" t="s">
        <v>9</v>
      </c>
      <c r="E32" s="23" t="s">
        <v>573</v>
      </c>
      <c r="F32" s="51"/>
      <c r="G32" s="51"/>
      <c r="H32" s="51"/>
      <c r="I32" s="51"/>
      <c r="J32" s="51"/>
      <c r="K32" s="51"/>
      <c r="L32" s="5"/>
      <c r="M32" s="6"/>
      <c r="N32" s="23" t="s">
        <v>12</v>
      </c>
      <c r="O32" s="20" t="s">
        <v>9</v>
      </c>
      <c r="P32" s="23" t="s">
        <v>573</v>
      </c>
      <c r="Q32" s="51"/>
      <c r="R32" s="51"/>
      <c r="S32" s="51"/>
      <c r="T32" s="51"/>
      <c r="U32" s="51"/>
      <c r="V32" s="51"/>
      <c r="W32" s="5"/>
      <c r="X32" s="51"/>
      <c r="Y32" s="51"/>
      <c r="Z32" s="51"/>
    </row>
    <row r="33" spans="2:26" x14ac:dyDescent="0.2">
      <c r="B33" s="6" t="s">
        <v>515</v>
      </c>
      <c r="C33" s="25" t="s">
        <v>1</v>
      </c>
      <c r="D33" s="33"/>
      <c r="E33" s="25"/>
      <c r="F33" s="37"/>
      <c r="G33" s="37"/>
      <c r="H33" s="37"/>
      <c r="I33" s="37"/>
      <c r="J33" s="37"/>
      <c r="K33" s="37"/>
      <c r="L33" s="37"/>
      <c r="M33" s="6" t="s">
        <v>515</v>
      </c>
      <c r="N33" s="25" t="s">
        <v>1</v>
      </c>
      <c r="O33" s="33"/>
      <c r="P33" s="25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x14ac:dyDescent="0.2">
      <c r="B34" s="6" t="s">
        <v>516</v>
      </c>
      <c r="C34" s="25" t="s">
        <v>2</v>
      </c>
      <c r="D34" s="33"/>
      <c r="E34" s="25"/>
      <c r="F34" s="37"/>
      <c r="G34" s="37"/>
      <c r="H34" s="37"/>
      <c r="I34" s="37"/>
      <c r="J34" s="37"/>
      <c r="K34" s="37"/>
      <c r="L34" s="31"/>
      <c r="M34" s="6" t="s">
        <v>516</v>
      </c>
      <c r="N34" s="25" t="s">
        <v>2</v>
      </c>
      <c r="O34" s="33"/>
      <c r="P34" s="25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ht="16" thickBot="1" x14ac:dyDescent="0.25">
      <c r="B35" s="7"/>
      <c r="C35" s="26"/>
      <c r="D35" s="39"/>
      <c r="E35" s="95"/>
      <c r="F35" s="52"/>
      <c r="G35" s="52"/>
      <c r="H35" s="52"/>
      <c r="I35" s="52"/>
      <c r="J35" s="52"/>
      <c r="K35" s="52"/>
      <c r="L35" s="91"/>
      <c r="M35" s="7"/>
      <c r="N35" s="26"/>
      <c r="O35" s="39"/>
      <c r="P35" s="95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x14ac:dyDescent="0.2">
      <c r="L36" s="3"/>
      <c r="T36" s="3"/>
      <c r="U36" s="3"/>
    </row>
  </sheetData>
  <mergeCells count="2">
    <mergeCell ref="F12:J12"/>
    <mergeCell ref="Q12:U12"/>
  </mergeCells>
  <dataValidations count="1">
    <dataValidation type="list" allowBlank="1" showInputMessage="1" showErrorMessage="1" sqref="N5:P12">
      <formula1>$E$2:$E$132</formula1>
    </dataValidation>
  </dataValidations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Data'!$Q$3:$Q$5</xm:f>
          </x14:formula1>
          <xm:sqref>C33:C35 N33:N35</xm:sqref>
        </x14:dataValidation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Data'!$A$2:$A$204</xm:f>
          </x14:formula1>
          <xm:sqref>C19:C22</xm:sqref>
        </x14:dataValidation>
        <x14:dataValidation type="list" allowBlank="1" showInputMessage="1" showErrorMessage="1">
          <x14:formula1>
            <xm:f>'Background Data'!$A$2:$A$204</xm:f>
          </x14:formula1>
          <xm:sqref>N19:N22</xm:sqref>
        </x14:dataValidation>
        <x14:dataValidation type="list" allowBlank="1" showInputMessage="1" showErrorMessage="1">
          <x14:formula1>
            <xm:f>'Background Data'!$A$2:$A$204</xm:f>
          </x14:formula1>
          <xm:sqref>C14:C17</xm:sqref>
        </x14:dataValidation>
        <x14:dataValidation type="list" allowBlank="1" showInputMessage="1" showErrorMessage="1">
          <x14:formula1>
            <xm:f>'Background Data'!$A$2:$A$204</xm:f>
          </x14:formula1>
          <xm:sqref>N14:N17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  <x14:dataValidation type="list" allowBlank="1" showInputMessage="1" showErrorMessage="1">
          <x14:formula1>
            <xm:f>'Background Data'!$A$2:$A$496</xm:f>
          </x14:formula1>
          <xm:sqref>N24:N31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1:R36"/>
  <sheetViews>
    <sheetView topLeftCell="A14" workbookViewId="0">
      <selection activeCell="H24" sqref="H24:I31"/>
    </sheetView>
  </sheetViews>
  <sheetFormatPr baseColWidth="10" defaultColWidth="8.83203125" defaultRowHeight="15" x14ac:dyDescent="0.2"/>
  <cols>
    <col min="1" max="1" width="2.1640625" customWidth="1"/>
    <col min="2" max="2" width="4.83203125" style="4" customWidth="1"/>
    <col min="3" max="3" width="27.5" customWidth="1"/>
    <col min="4" max="4" width="5.5" customWidth="1"/>
    <col min="5" max="5" width="10.5" bestFit="1" customWidth="1"/>
    <col min="6" max="6" width="7.5" customWidth="1"/>
    <col min="7" max="7" width="1.1640625" customWidth="1"/>
    <col min="8" max="8" width="4.83203125" customWidth="1"/>
    <col min="9" max="9" width="27.5" customWidth="1"/>
    <col min="10" max="10" width="5.5" customWidth="1"/>
    <col min="11" max="11" width="10.5" bestFit="1" customWidth="1"/>
    <col min="12" max="12" width="7.5" customWidth="1"/>
    <col min="13" max="13" width="10.5" bestFit="1" customWidth="1"/>
    <col min="14" max="14" width="7.5" customWidth="1"/>
    <col min="15" max="15" width="1.1640625" customWidth="1"/>
    <col min="16" max="16" width="5.5" customWidth="1"/>
    <col min="17" max="17" width="10.5" bestFit="1" customWidth="1"/>
    <col min="18" max="18" width="7.6640625" customWidth="1"/>
  </cols>
  <sheetData>
    <row r="1" spans="2:18" s="3" customFormat="1" ht="25" thickBot="1" x14ac:dyDescent="0.35">
      <c r="B1" s="6"/>
      <c r="C1" s="19"/>
      <c r="D1" s="251" t="s">
        <v>528</v>
      </c>
      <c r="E1" s="251"/>
      <c r="F1" s="8"/>
      <c r="G1" s="19"/>
      <c r="H1" s="19"/>
      <c r="I1" s="19"/>
      <c r="J1" s="251" t="s">
        <v>529</v>
      </c>
      <c r="K1" s="251"/>
      <c r="L1" s="8"/>
      <c r="M1" s="19"/>
      <c r="N1" s="19"/>
      <c r="O1" s="19"/>
      <c r="P1" s="19"/>
      <c r="Q1" s="19"/>
      <c r="R1" s="49"/>
    </row>
    <row r="2" spans="2:18" x14ac:dyDescent="0.2">
      <c r="B2" s="6"/>
      <c r="C2" s="1"/>
      <c r="D2" s="255" t="s">
        <v>536</v>
      </c>
      <c r="E2" s="255"/>
      <c r="F2" s="255"/>
      <c r="G2" s="44"/>
      <c r="H2" s="6"/>
      <c r="I2" s="1"/>
      <c r="J2" s="255" t="s">
        <v>536</v>
      </c>
      <c r="K2" s="255"/>
      <c r="L2" s="256"/>
      <c r="M2" s="50"/>
      <c r="N2" s="50"/>
      <c r="O2" s="2"/>
      <c r="P2" s="50"/>
      <c r="Q2" s="50"/>
      <c r="R2" s="50"/>
    </row>
    <row r="3" spans="2:18" x14ac:dyDescent="0.2">
      <c r="B3" s="5"/>
      <c r="C3" s="1"/>
      <c r="D3" s="3" t="s">
        <v>3</v>
      </c>
      <c r="E3" s="3"/>
      <c r="F3" s="3"/>
      <c r="G3" s="44"/>
      <c r="H3" s="5"/>
      <c r="I3" s="1"/>
      <c r="J3" s="3" t="s">
        <v>3</v>
      </c>
      <c r="K3" s="3"/>
      <c r="L3" s="1"/>
      <c r="M3" s="2"/>
      <c r="N3" s="2"/>
      <c r="O3" s="2"/>
      <c r="P3" s="2"/>
      <c r="Q3" s="2"/>
      <c r="R3" s="2"/>
    </row>
    <row r="4" spans="2:18" x14ac:dyDescent="0.2">
      <c r="B4" s="6"/>
      <c r="C4" s="23" t="s">
        <v>8</v>
      </c>
      <c r="D4" s="20" t="s">
        <v>9</v>
      </c>
      <c r="E4" s="18" t="s">
        <v>518</v>
      </c>
      <c r="F4" s="24" t="s">
        <v>10</v>
      </c>
      <c r="G4" s="45"/>
      <c r="H4" s="6"/>
      <c r="I4" s="23" t="s">
        <v>8</v>
      </c>
      <c r="J4" s="20" t="s">
        <v>9</v>
      </c>
      <c r="K4" s="18" t="s">
        <v>518</v>
      </c>
      <c r="L4" s="23" t="s">
        <v>10</v>
      </c>
      <c r="M4" s="51"/>
      <c r="N4" s="51"/>
      <c r="O4" s="5"/>
      <c r="P4" s="51"/>
      <c r="Q4" s="51"/>
      <c r="R4" s="51"/>
    </row>
    <row r="5" spans="2:18" x14ac:dyDescent="0.2">
      <c r="B5" s="6" t="s">
        <v>502</v>
      </c>
      <c r="C5" s="29" t="s">
        <v>530</v>
      </c>
      <c r="D5" s="30"/>
      <c r="E5" s="30"/>
      <c r="F5" s="31"/>
      <c r="G5" s="46"/>
      <c r="H5" s="6" t="s">
        <v>502</v>
      </c>
      <c r="I5" s="29" t="s">
        <v>519</v>
      </c>
      <c r="J5" s="30"/>
      <c r="K5" s="30"/>
      <c r="L5" s="34"/>
      <c r="M5" s="37"/>
      <c r="N5" s="37"/>
      <c r="O5" s="37"/>
      <c r="P5" s="37"/>
      <c r="Q5" s="37"/>
      <c r="R5" s="37"/>
    </row>
    <row r="6" spans="2:18" x14ac:dyDescent="0.2">
      <c r="B6" s="6" t="s">
        <v>503</v>
      </c>
      <c r="C6" s="25" t="s">
        <v>421</v>
      </c>
      <c r="D6" s="33"/>
      <c r="E6" s="33"/>
      <c r="F6" s="31"/>
      <c r="G6" s="46"/>
      <c r="H6" s="6" t="s">
        <v>503</v>
      </c>
      <c r="I6" s="25" t="s">
        <v>421</v>
      </c>
      <c r="J6" s="33"/>
      <c r="K6" s="33"/>
      <c r="L6" s="34"/>
      <c r="M6" s="37"/>
      <c r="N6" s="37"/>
      <c r="O6" s="37"/>
      <c r="P6" s="37"/>
      <c r="Q6" s="37"/>
      <c r="R6" s="37"/>
    </row>
    <row r="7" spans="2:18" x14ac:dyDescent="0.2">
      <c r="B7" s="6" t="s">
        <v>504</v>
      </c>
      <c r="C7" s="25" t="s">
        <v>387</v>
      </c>
      <c r="D7" s="33"/>
      <c r="E7" s="33"/>
      <c r="F7" s="31"/>
      <c r="G7" s="46"/>
      <c r="H7" s="6" t="s">
        <v>504</v>
      </c>
      <c r="I7" s="25" t="s">
        <v>387</v>
      </c>
      <c r="J7" s="33"/>
      <c r="K7" s="33"/>
      <c r="L7" s="34"/>
      <c r="M7" s="37"/>
      <c r="N7" s="37"/>
      <c r="O7" s="37"/>
      <c r="P7" s="37"/>
      <c r="Q7" s="37"/>
      <c r="R7" s="37"/>
    </row>
    <row r="8" spans="2:18" x14ac:dyDescent="0.2">
      <c r="B8" s="6" t="s">
        <v>505</v>
      </c>
      <c r="C8" s="25" t="s">
        <v>6</v>
      </c>
      <c r="D8" s="33"/>
      <c r="E8" s="33"/>
      <c r="F8" s="31"/>
      <c r="G8" s="46"/>
      <c r="H8" s="6" t="s">
        <v>505</v>
      </c>
      <c r="I8" s="25" t="s">
        <v>6</v>
      </c>
      <c r="J8" s="33"/>
      <c r="K8" s="33"/>
      <c r="L8" s="34"/>
      <c r="M8" s="37"/>
      <c r="N8" s="37"/>
      <c r="O8" s="37"/>
      <c r="P8" s="37"/>
      <c r="Q8" s="37"/>
      <c r="R8" s="37"/>
    </row>
    <row r="9" spans="2:18" x14ac:dyDescent="0.2">
      <c r="B9" s="6" t="s">
        <v>506</v>
      </c>
      <c r="C9" s="25" t="s">
        <v>487</v>
      </c>
      <c r="D9" s="33"/>
      <c r="E9" s="33"/>
      <c r="F9" s="31"/>
      <c r="G9" s="46"/>
      <c r="H9" s="6" t="s">
        <v>506</v>
      </c>
      <c r="I9" s="25" t="s">
        <v>487</v>
      </c>
      <c r="J9" s="33"/>
      <c r="K9" s="33"/>
      <c r="L9" s="34"/>
      <c r="M9" s="37"/>
      <c r="N9" s="37"/>
      <c r="O9" s="37"/>
      <c r="P9" s="37"/>
      <c r="Q9" s="37"/>
      <c r="R9" s="37"/>
    </row>
    <row r="10" spans="2:18" x14ac:dyDescent="0.2">
      <c r="B10" s="6" t="s">
        <v>507</v>
      </c>
      <c r="C10" s="25" t="s">
        <v>500</v>
      </c>
      <c r="D10" s="33"/>
      <c r="E10" s="33"/>
      <c r="F10" s="31"/>
      <c r="G10" s="46"/>
      <c r="H10" s="6" t="s">
        <v>507</v>
      </c>
      <c r="I10" s="25" t="s">
        <v>500</v>
      </c>
      <c r="J10" s="33"/>
      <c r="K10" s="33"/>
      <c r="L10" s="34"/>
      <c r="M10" s="37"/>
      <c r="N10" s="37"/>
      <c r="O10" s="37"/>
      <c r="P10" s="37"/>
      <c r="Q10" s="37"/>
      <c r="R10" s="37"/>
    </row>
    <row r="11" spans="2:18" x14ac:dyDescent="0.2">
      <c r="B11" s="6" t="s">
        <v>505</v>
      </c>
      <c r="C11" s="25" t="s">
        <v>494</v>
      </c>
      <c r="D11" s="33"/>
      <c r="E11" s="33"/>
      <c r="F11" s="31"/>
      <c r="G11" s="46"/>
      <c r="H11" s="6" t="s">
        <v>505</v>
      </c>
      <c r="I11" s="25" t="s">
        <v>494</v>
      </c>
      <c r="J11" s="33"/>
      <c r="K11" s="33"/>
      <c r="L11" s="34"/>
      <c r="M11" s="37"/>
      <c r="N11" s="37"/>
      <c r="O11" s="37"/>
      <c r="P11" s="37"/>
      <c r="Q11" s="37"/>
      <c r="R11" s="37"/>
    </row>
    <row r="12" spans="2:18" x14ac:dyDescent="0.2">
      <c r="B12" s="6"/>
      <c r="C12" s="25" t="s">
        <v>525</v>
      </c>
      <c r="D12" s="35"/>
      <c r="E12" s="36"/>
      <c r="F12" s="31"/>
      <c r="G12" s="46"/>
      <c r="H12" s="6"/>
      <c r="I12" s="25" t="s">
        <v>525</v>
      </c>
      <c r="J12" s="35"/>
      <c r="K12" s="36"/>
      <c r="L12" s="34"/>
      <c r="M12" s="37"/>
      <c r="N12" s="37"/>
      <c r="O12" s="37"/>
      <c r="P12" s="37"/>
      <c r="Q12" s="37"/>
      <c r="R12" s="37"/>
    </row>
    <row r="13" spans="2:18" x14ac:dyDescent="0.2">
      <c r="B13" s="6"/>
      <c r="C13" s="23" t="s">
        <v>531</v>
      </c>
      <c r="D13" s="20" t="s">
        <v>9</v>
      </c>
      <c r="E13" s="21" t="s">
        <v>518</v>
      </c>
      <c r="F13" s="18" t="s">
        <v>10</v>
      </c>
      <c r="G13" s="45"/>
      <c r="H13" s="6"/>
      <c r="I13" s="23" t="s">
        <v>531</v>
      </c>
      <c r="J13" s="20" t="s">
        <v>9</v>
      </c>
      <c r="K13" s="21" t="s">
        <v>518</v>
      </c>
      <c r="L13" s="22" t="s">
        <v>10</v>
      </c>
      <c r="M13" s="51"/>
      <c r="N13" s="51"/>
      <c r="O13" s="5"/>
      <c r="P13" s="51"/>
      <c r="Q13" s="51"/>
      <c r="R13" s="51"/>
    </row>
    <row r="14" spans="2:18" x14ac:dyDescent="0.2">
      <c r="B14" s="6" t="s">
        <v>508</v>
      </c>
      <c r="C14" s="25" t="s">
        <v>19</v>
      </c>
      <c r="D14" s="33">
        <v>5</v>
      </c>
      <c r="E14" s="32" t="s">
        <v>538</v>
      </c>
      <c r="F14" s="31"/>
      <c r="G14" s="46"/>
      <c r="H14" s="6" t="s">
        <v>508</v>
      </c>
      <c r="I14" s="25" t="s">
        <v>41</v>
      </c>
      <c r="J14" s="33">
        <v>5</v>
      </c>
      <c r="K14" s="32" t="s">
        <v>538</v>
      </c>
      <c r="L14" s="34"/>
      <c r="M14" s="37"/>
      <c r="N14" s="37"/>
      <c r="O14" s="37"/>
      <c r="P14" s="37"/>
      <c r="Q14" s="37"/>
      <c r="R14" s="37"/>
    </row>
    <row r="15" spans="2:18" x14ac:dyDescent="0.2">
      <c r="B15" s="6"/>
      <c r="C15" s="25"/>
      <c r="D15" s="33"/>
      <c r="E15" s="32"/>
      <c r="F15" s="31"/>
      <c r="G15" s="46"/>
      <c r="H15" s="6"/>
      <c r="I15" s="25"/>
      <c r="J15" s="33"/>
      <c r="K15" s="32"/>
      <c r="L15" s="34"/>
      <c r="M15" s="37"/>
      <c r="N15" s="37"/>
      <c r="O15" s="37"/>
      <c r="P15" s="37"/>
      <c r="Q15" s="37"/>
      <c r="R15" s="37"/>
    </row>
    <row r="16" spans="2:18" x14ac:dyDescent="0.2">
      <c r="B16" s="6"/>
      <c r="C16" s="25"/>
      <c r="D16" s="33"/>
      <c r="E16" s="32"/>
      <c r="F16" s="31"/>
      <c r="G16" s="46"/>
      <c r="H16" s="6"/>
      <c r="I16" s="25"/>
      <c r="J16" s="33"/>
      <c r="K16" s="32"/>
      <c r="L16" s="34"/>
      <c r="M16" s="37"/>
      <c r="N16" s="37"/>
      <c r="O16" s="37"/>
      <c r="P16" s="37"/>
      <c r="Q16" s="37"/>
      <c r="R16" s="37"/>
    </row>
    <row r="17" spans="2:18" x14ac:dyDescent="0.2">
      <c r="B17" s="5"/>
      <c r="C17" s="25"/>
      <c r="D17" s="33"/>
      <c r="E17" s="32"/>
      <c r="F17" s="31"/>
      <c r="G17" s="46"/>
      <c r="H17" s="5"/>
      <c r="I17" s="25"/>
      <c r="J17" s="33"/>
      <c r="K17" s="32"/>
      <c r="L17" s="34"/>
      <c r="M17" s="37"/>
      <c r="N17" s="37"/>
      <c r="O17" s="37"/>
      <c r="P17" s="37"/>
      <c r="Q17" s="37"/>
      <c r="R17" s="37"/>
    </row>
    <row r="18" spans="2:18" x14ac:dyDescent="0.2">
      <c r="B18" s="6"/>
      <c r="C18" s="23" t="s">
        <v>532</v>
      </c>
      <c r="D18" s="20" t="s">
        <v>9</v>
      </c>
      <c r="E18" s="21" t="s">
        <v>518</v>
      </c>
      <c r="F18" s="18" t="s">
        <v>10</v>
      </c>
      <c r="G18" s="45"/>
      <c r="H18" s="6"/>
      <c r="I18" s="23" t="s">
        <v>532</v>
      </c>
      <c r="J18" s="20" t="s">
        <v>9</v>
      </c>
      <c r="K18" s="21" t="s">
        <v>518</v>
      </c>
      <c r="L18" s="22" t="s">
        <v>10</v>
      </c>
      <c r="M18" s="51"/>
      <c r="N18" s="51"/>
      <c r="O18" s="5"/>
      <c r="P18" s="51"/>
      <c r="Q18" s="51"/>
      <c r="R18" s="51"/>
    </row>
    <row r="19" spans="2:18" x14ac:dyDescent="0.2">
      <c r="B19" s="6" t="s">
        <v>534</v>
      </c>
      <c r="C19" s="25" t="s">
        <v>116</v>
      </c>
      <c r="D19" s="33">
        <v>5</v>
      </c>
      <c r="E19" s="32" t="s">
        <v>538</v>
      </c>
      <c r="F19" s="31"/>
      <c r="G19" s="46"/>
      <c r="H19" s="6" t="s">
        <v>534</v>
      </c>
      <c r="I19" s="25" t="s">
        <v>100</v>
      </c>
      <c r="J19" s="33">
        <v>5</v>
      </c>
      <c r="K19" s="32">
        <v>5</v>
      </c>
      <c r="L19" s="34"/>
      <c r="M19" s="37"/>
      <c r="N19" s="37"/>
      <c r="O19" s="37"/>
      <c r="P19" s="37"/>
      <c r="Q19" s="37"/>
      <c r="R19" s="37"/>
    </row>
    <row r="20" spans="2:18" x14ac:dyDescent="0.2">
      <c r="B20" s="6"/>
      <c r="C20" s="25"/>
      <c r="D20" s="33"/>
      <c r="E20" s="32"/>
      <c r="F20" s="31"/>
      <c r="G20" s="46"/>
      <c r="H20" s="6"/>
      <c r="I20" s="25"/>
      <c r="J20" s="33"/>
      <c r="K20" s="32"/>
      <c r="L20" s="34"/>
      <c r="M20" s="37"/>
      <c r="N20" s="37"/>
      <c r="O20" s="37"/>
      <c r="P20" s="37"/>
      <c r="Q20" s="37"/>
      <c r="R20" s="37"/>
    </row>
    <row r="21" spans="2:18" x14ac:dyDescent="0.2">
      <c r="B21" s="6"/>
      <c r="C21" s="25"/>
      <c r="D21" s="33"/>
      <c r="E21" s="32"/>
      <c r="F21" s="31"/>
      <c r="G21" s="46"/>
      <c r="H21" s="6"/>
      <c r="I21" s="25"/>
      <c r="J21" s="33"/>
      <c r="K21" s="32"/>
      <c r="L21" s="34"/>
      <c r="M21" s="37"/>
      <c r="N21" s="37"/>
      <c r="O21" s="37"/>
      <c r="P21" s="37"/>
      <c r="Q21" s="37"/>
      <c r="R21" s="37"/>
    </row>
    <row r="22" spans="2:18" x14ac:dyDescent="0.2">
      <c r="B22" s="5"/>
      <c r="C22" s="25"/>
      <c r="D22" s="33"/>
      <c r="E22" s="32"/>
      <c r="F22" s="31"/>
      <c r="G22" s="46"/>
      <c r="H22" s="5"/>
      <c r="I22" s="25"/>
      <c r="J22" s="33"/>
      <c r="K22" s="32"/>
      <c r="L22" s="34"/>
      <c r="M22" s="37"/>
      <c r="N22" s="37"/>
      <c r="O22" s="37"/>
      <c r="P22" s="37"/>
      <c r="Q22" s="37"/>
      <c r="R22" s="37"/>
    </row>
    <row r="23" spans="2:18" x14ac:dyDescent="0.2">
      <c r="B23" s="6"/>
      <c r="C23" s="23" t="s">
        <v>533</v>
      </c>
      <c r="D23" s="20" t="s">
        <v>9</v>
      </c>
      <c r="E23" s="18" t="s">
        <v>518</v>
      </c>
      <c r="F23" s="23" t="s">
        <v>10</v>
      </c>
      <c r="G23" s="45"/>
      <c r="H23" s="6"/>
      <c r="I23" s="23" t="s">
        <v>533</v>
      </c>
      <c r="J23" s="20" t="s">
        <v>9</v>
      </c>
      <c r="K23" s="18" t="s">
        <v>518</v>
      </c>
      <c r="L23" s="23" t="s">
        <v>10</v>
      </c>
      <c r="M23" s="51"/>
      <c r="N23" s="51"/>
      <c r="O23" s="5"/>
      <c r="P23" s="51"/>
      <c r="Q23" s="51"/>
      <c r="R23" s="51"/>
    </row>
    <row r="24" spans="2:18" x14ac:dyDescent="0.2">
      <c r="B24" s="6" t="s">
        <v>509</v>
      </c>
      <c r="C24" s="25" t="s">
        <v>197</v>
      </c>
      <c r="D24" s="33"/>
      <c r="E24" s="32"/>
      <c r="F24" s="31"/>
      <c r="G24" s="46"/>
      <c r="H24" s="6" t="s">
        <v>509</v>
      </c>
      <c r="I24" s="25" t="s">
        <v>219</v>
      </c>
      <c r="J24" s="33"/>
      <c r="K24" s="32"/>
      <c r="L24" s="34"/>
      <c r="M24" s="37" t="s">
        <v>541</v>
      </c>
      <c r="N24" s="37"/>
      <c r="O24" s="37"/>
      <c r="P24" s="37"/>
      <c r="Q24" s="37"/>
      <c r="R24" s="37"/>
    </row>
    <row r="25" spans="2:18" x14ac:dyDescent="0.2">
      <c r="B25" s="6" t="s">
        <v>510</v>
      </c>
      <c r="C25" s="25" t="s">
        <v>124</v>
      </c>
      <c r="D25" s="33"/>
      <c r="E25" s="32"/>
      <c r="F25" s="31"/>
      <c r="G25" s="46"/>
      <c r="H25" s="6" t="s">
        <v>510</v>
      </c>
      <c r="I25" s="25" t="s">
        <v>558</v>
      </c>
      <c r="J25" s="33"/>
      <c r="K25" s="32"/>
      <c r="L25" s="34"/>
      <c r="M25" s="37" t="s">
        <v>542</v>
      </c>
      <c r="N25" s="37"/>
      <c r="O25" s="37"/>
      <c r="P25" s="37"/>
      <c r="Q25" s="37"/>
      <c r="R25" s="37"/>
    </row>
    <row r="26" spans="2:18" x14ac:dyDescent="0.2">
      <c r="B26" s="6" t="s">
        <v>511</v>
      </c>
      <c r="C26" s="25" t="s">
        <v>203</v>
      </c>
      <c r="D26" s="33"/>
      <c r="E26" s="32"/>
      <c r="F26" s="31"/>
      <c r="G26" s="46"/>
      <c r="H26" s="6" t="s">
        <v>511</v>
      </c>
      <c r="I26" s="25" t="s">
        <v>205</v>
      </c>
      <c r="J26" s="33"/>
      <c r="K26" s="32"/>
      <c r="L26" s="34"/>
      <c r="M26" s="37" t="s">
        <v>543</v>
      </c>
      <c r="N26" s="37"/>
      <c r="O26" s="37"/>
      <c r="P26" s="37"/>
      <c r="Q26" s="37"/>
      <c r="R26" s="37"/>
    </row>
    <row r="27" spans="2:18" x14ac:dyDescent="0.2">
      <c r="B27" s="6"/>
      <c r="C27" s="25"/>
      <c r="D27" s="27"/>
      <c r="E27" s="28"/>
      <c r="F27" s="37"/>
      <c r="G27" s="46"/>
      <c r="H27" s="6"/>
      <c r="I27" s="25"/>
      <c r="J27" s="27"/>
      <c r="K27" s="28"/>
      <c r="L27" s="38"/>
      <c r="M27" s="37"/>
      <c r="N27" s="37"/>
      <c r="O27" s="37"/>
      <c r="P27" s="37"/>
      <c r="Q27" s="37"/>
      <c r="R27" s="37"/>
    </row>
    <row r="28" spans="2:18" x14ac:dyDescent="0.2">
      <c r="B28" s="6" t="s">
        <v>512</v>
      </c>
      <c r="C28" s="25" t="s">
        <v>555</v>
      </c>
      <c r="D28" s="33"/>
      <c r="E28" s="32"/>
      <c r="F28" s="31"/>
      <c r="G28" s="46"/>
      <c r="H28" s="6" t="s">
        <v>512</v>
      </c>
      <c r="I28" s="25" t="s">
        <v>236</v>
      </c>
      <c r="J28" s="33"/>
      <c r="K28" s="32"/>
      <c r="L28" s="34"/>
      <c r="M28" s="37" t="s">
        <v>544</v>
      </c>
      <c r="N28" s="37"/>
      <c r="O28" s="37"/>
      <c r="P28" s="37"/>
      <c r="Q28" s="37"/>
      <c r="R28" s="37"/>
    </row>
    <row r="29" spans="2:18" x14ac:dyDescent="0.2">
      <c r="B29" s="6" t="s">
        <v>513</v>
      </c>
      <c r="C29" s="25" t="s">
        <v>556</v>
      </c>
      <c r="D29" s="33"/>
      <c r="E29" s="32"/>
      <c r="F29" s="31"/>
      <c r="G29" s="46"/>
      <c r="H29" s="6" t="s">
        <v>513</v>
      </c>
      <c r="I29" s="25" t="s">
        <v>557</v>
      </c>
      <c r="J29" s="33"/>
      <c r="K29" s="32"/>
      <c r="L29" s="34"/>
      <c r="M29" s="37" t="s">
        <v>545</v>
      </c>
      <c r="N29" s="37"/>
      <c r="O29" s="37"/>
      <c r="P29" s="37"/>
      <c r="Q29" s="37"/>
      <c r="R29" s="37"/>
    </row>
    <row r="30" spans="2:18" x14ac:dyDescent="0.2">
      <c r="B30" s="6" t="s">
        <v>514</v>
      </c>
      <c r="C30" s="25" t="s">
        <v>182</v>
      </c>
      <c r="D30" s="33"/>
      <c r="E30" s="32"/>
      <c r="F30" s="31"/>
      <c r="G30" s="46"/>
      <c r="H30" s="6" t="s">
        <v>514</v>
      </c>
      <c r="I30" s="25" t="s">
        <v>300</v>
      </c>
      <c r="J30" s="33"/>
      <c r="K30" s="32"/>
      <c r="L30" s="34"/>
      <c r="M30" s="37" t="s">
        <v>540</v>
      </c>
      <c r="N30" s="37"/>
      <c r="O30" s="37"/>
      <c r="P30" s="37"/>
      <c r="Q30" s="37"/>
      <c r="R30" s="37"/>
    </row>
    <row r="31" spans="2:18" x14ac:dyDescent="0.2">
      <c r="C31" s="25"/>
      <c r="D31" s="33"/>
      <c r="E31" s="32"/>
      <c r="F31" s="31"/>
      <c r="G31" s="46"/>
      <c r="I31" s="25"/>
      <c r="J31" s="33"/>
      <c r="K31" s="32"/>
      <c r="L31" s="34"/>
      <c r="M31" s="37"/>
      <c r="N31" s="37"/>
      <c r="O31" s="37"/>
      <c r="P31" s="37"/>
      <c r="Q31" s="37"/>
      <c r="R31" s="37"/>
    </row>
    <row r="32" spans="2:18" x14ac:dyDescent="0.2">
      <c r="B32" s="6"/>
      <c r="C32" s="23" t="s">
        <v>12</v>
      </c>
      <c r="D32" s="20" t="s">
        <v>9</v>
      </c>
      <c r="E32" s="21" t="s">
        <v>518</v>
      </c>
      <c r="F32" s="18" t="s">
        <v>10</v>
      </c>
      <c r="G32" s="45"/>
      <c r="H32" s="6"/>
      <c r="I32" s="23" t="s">
        <v>12</v>
      </c>
      <c r="J32" s="20" t="s">
        <v>9</v>
      </c>
      <c r="K32" s="21" t="s">
        <v>518</v>
      </c>
      <c r="L32" s="22" t="s">
        <v>10</v>
      </c>
      <c r="M32" s="51"/>
      <c r="N32" s="51"/>
      <c r="O32" s="5"/>
      <c r="P32" s="51"/>
      <c r="Q32" s="51"/>
      <c r="R32" s="51"/>
    </row>
    <row r="33" spans="2:18" x14ac:dyDescent="0.2">
      <c r="B33" s="6" t="s">
        <v>515</v>
      </c>
      <c r="C33" s="25" t="s">
        <v>1</v>
      </c>
      <c r="D33" s="33"/>
      <c r="E33" s="32"/>
      <c r="F33" s="31"/>
      <c r="G33" s="46"/>
      <c r="H33" s="6" t="s">
        <v>515</v>
      </c>
      <c r="I33" s="25" t="s">
        <v>1</v>
      </c>
      <c r="J33" s="33"/>
      <c r="K33" s="32"/>
      <c r="L33" s="34"/>
      <c r="M33" s="37"/>
      <c r="N33" s="37"/>
      <c r="O33" s="37"/>
      <c r="P33" s="37"/>
      <c r="Q33" s="37"/>
      <c r="R33" s="37"/>
    </row>
    <row r="34" spans="2:18" x14ac:dyDescent="0.2">
      <c r="B34" s="6" t="s">
        <v>516</v>
      </c>
      <c r="C34" s="25" t="s">
        <v>2</v>
      </c>
      <c r="D34" s="33"/>
      <c r="E34" s="32"/>
      <c r="F34" s="31"/>
      <c r="G34" s="47"/>
      <c r="H34" s="6" t="s">
        <v>516</v>
      </c>
      <c r="I34" s="25" t="s">
        <v>2</v>
      </c>
      <c r="J34" s="33"/>
      <c r="K34" s="32"/>
      <c r="L34" s="34"/>
      <c r="M34" s="37"/>
      <c r="N34" s="37"/>
      <c r="O34" s="37"/>
      <c r="P34" s="37"/>
      <c r="Q34" s="37"/>
      <c r="R34" s="37"/>
    </row>
    <row r="35" spans="2:18" ht="16" thickBot="1" x14ac:dyDescent="0.25">
      <c r="B35" s="7" t="s">
        <v>517</v>
      </c>
      <c r="C35" s="26"/>
      <c r="D35" s="39"/>
      <c r="E35" s="40"/>
      <c r="F35" s="41"/>
      <c r="G35" s="48"/>
      <c r="H35" s="7" t="s">
        <v>517</v>
      </c>
      <c r="I35" s="26"/>
      <c r="J35" s="39"/>
      <c r="K35" s="40"/>
      <c r="L35" s="42"/>
      <c r="M35" s="52"/>
      <c r="N35" s="52"/>
      <c r="O35" s="52"/>
      <c r="P35" s="52"/>
      <c r="Q35" s="52"/>
      <c r="R35" s="52"/>
    </row>
    <row r="36" spans="2:18" x14ac:dyDescent="0.2">
      <c r="G36" s="3"/>
      <c r="L36" s="3"/>
      <c r="M36" s="3"/>
    </row>
  </sheetData>
  <mergeCells count="4">
    <mergeCell ref="D1:E1"/>
    <mergeCell ref="D2:F2"/>
    <mergeCell ref="J2:L2"/>
    <mergeCell ref="J1:K1"/>
  </mergeCells>
  <dataValidations count="5">
    <dataValidation type="list" allowBlank="1" showInputMessage="1" showErrorMessage="1" sqref="I22">
      <formula1>$E$2:$E$132</formula1>
    </dataValidation>
    <dataValidation type="list" allowBlank="1" showInputMessage="1" showErrorMessage="1" sqref="I17">
      <formula1>$E$2:$E$132</formula1>
    </dataValidation>
    <dataValidation type="list" allowBlank="1" showInputMessage="1" showErrorMessage="1" sqref="C22">
      <formula1>$E$2:$E$132</formula1>
    </dataValidation>
    <dataValidation type="list" allowBlank="1" showInputMessage="1" showErrorMessage="1" sqref="C17">
      <formula1>$E$2:$E$132</formula1>
    </dataValidation>
    <dataValidation type="list" allowBlank="1" showInputMessage="1" showErrorMessage="1" sqref="I5:I12">
      <formula1>$E$2:$E$132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'Background Data'!$Q$3:$Q$5</xm:f>
          </x14:formula1>
          <xm:sqref>C33:C35 I33:I35</xm:sqref>
        </x14:dataValidation>
        <x14:dataValidation type="list" allowBlank="1" showInputMessage="1" showErrorMessage="1">
          <x14:formula1>
            <xm:f>'Background Data'!$E$2:$E$132</xm:f>
          </x14:formula1>
          <xm:sqref>C5:C12</xm:sqref>
        </x14:dataValidation>
        <x14:dataValidation type="list" allowBlank="1" showInputMessage="1" showErrorMessage="1">
          <x14:formula1>
            <xm:f>'Background Data'!$A$2:$A$204</xm:f>
          </x14:formula1>
          <xm:sqref>C19:C21</xm:sqref>
        </x14:dataValidation>
        <x14:dataValidation type="list" allowBlank="1" showInputMessage="1" showErrorMessage="1">
          <x14:formula1>
            <xm:f>'Background Data'!$A$2:$A$204</xm:f>
          </x14:formula1>
          <xm:sqref>I19:I21</xm:sqref>
        </x14:dataValidation>
        <x14:dataValidation type="list" allowBlank="1" showInputMessage="1" showErrorMessage="1">
          <x14:formula1>
            <xm:f>'Background Data'!$A$2:$A$204</xm:f>
          </x14:formula1>
          <xm:sqref>C14:C16</xm:sqref>
        </x14:dataValidation>
        <x14:dataValidation type="list" allowBlank="1" showInputMessage="1" showErrorMessage="1">
          <x14:formula1>
            <xm:f>'Background Data'!$A$2:$A$204</xm:f>
          </x14:formula1>
          <xm:sqref>I14:I16</xm:sqref>
        </x14:dataValidation>
        <x14:dataValidation type="list" allowBlank="1" showInputMessage="1" showErrorMessage="1">
          <x14:formula1>
            <xm:f>'Background Data'!$A$2:$A$496</xm:f>
          </x14:formula1>
          <xm:sqref>C24:C31</xm:sqref>
        </x14:dataValidation>
        <x14:dataValidation type="list" allowBlank="1" showInputMessage="1" showErrorMessage="1">
          <x14:formula1>
            <xm:f>'Background Data'!$A$2:$A$496</xm:f>
          </x14:formula1>
          <xm:sqref>I24:I31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Basic Routine</vt:lpstr>
      <vt:lpstr>Calculator</vt:lpstr>
      <vt:lpstr>Workout Card 6 Weeks</vt:lpstr>
      <vt:lpstr>Workout Card Week 2</vt:lpstr>
      <vt:lpstr>Workout Card Week 3</vt:lpstr>
      <vt:lpstr>Cycle 1.2 Strength</vt:lpstr>
      <vt:lpstr>Workout Card Week 4</vt:lpstr>
      <vt:lpstr>Workout Card Week 5</vt:lpstr>
      <vt:lpstr>Cycle 1.3 Power</vt:lpstr>
      <vt:lpstr>Workout Card Week 6</vt:lpstr>
      <vt:lpstr>Conditioning Block Day A B</vt:lpstr>
      <vt:lpstr>Conditioning Block Day C D</vt:lpstr>
      <vt:lpstr>531 Olympic</vt:lpstr>
      <vt:lpstr>Power (Olympic) Day A B</vt:lpstr>
      <vt:lpstr>Cycle 1.4 Conditioning</vt:lpstr>
      <vt:lpstr>Cycle 2.1</vt:lpstr>
      <vt:lpstr>Cycle 2.2</vt:lpstr>
      <vt:lpstr>Cycle 2.3</vt:lpstr>
      <vt:lpstr>Cycle 2.4</vt:lpstr>
      <vt:lpstr>Power (Olympic) Day C D</vt:lpstr>
      <vt:lpstr>Background Data</vt:lpstr>
      <vt:lpstr>Weekly Outline</vt:lpstr>
      <vt:lpstr>Periodization Models</vt:lpstr>
      <vt:lpstr>1RM Testing</vt:lpstr>
      <vt:lpstr>ESD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2014-02-13T04:30:33Z</cp:lastPrinted>
  <dcterms:created xsi:type="dcterms:W3CDTF">2013-07-02T22:10:08Z</dcterms:created>
  <dcterms:modified xsi:type="dcterms:W3CDTF">2016-10-26T20:18:09Z</dcterms:modified>
</cp:coreProperties>
</file>